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285" windowWidth="17850" windowHeight="10980" tabRatio="823"/>
  </bookViews>
  <sheets>
    <sheet name="TEE_A6MARR Core 3% OB" sheetId="1" r:id="rId1"/>
    <sheet name="TUBA Core 3% OB" sheetId="2" r:id="rId2"/>
    <sheet name="TEE_A6MARR LG 3% OB" sheetId="13" r:id="rId3"/>
    <sheet name="TUBA LG 3% OB" sheetId="14" r:id="rId4"/>
    <sheet name="TEE_A6MARR HG 3% OB" sheetId="15" r:id="rId5"/>
    <sheet name="TUBA HG 3% OB" sheetId="16" r:id="rId6"/>
  </sheets>
  <externalReferences>
    <externalReference r:id="rId7"/>
  </externalReferences>
  <definedNames>
    <definedName name="car" localSheetId="0">#REF!</definedName>
    <definedName name="car" localSheetId="4">#REF!</definedName>
    <definedName name="car" localSheetId="2">#REF!</definedName>
    <definedName name="car">#REF!</definedName>
    <definedName name="ipk" localSheetId="0">#REF!</definedName>
    <definedName name="ipk" localSheetId="4">#REF!</definedName>
    <definedName name="ipk" localSheetId="2">#REF!</definedName>
    <definedName name="ipk">#REF!</definedName>
  </definedNames>
  <calcPr calcId="125725"/>
</workbook>
</file>

<file path=xl/calcChain.xml><?xml version="1.0" encoding="utf-8"?>
<calcChain xmlns="http://schemas.openxmlformats.org/spreadsheetml/2006/main">
  <c r="C77" i="15"/>
  <c r="E64"/>
  <c r="C64"/>
  <c r="C68" s="1"/>
  <c r="C83" s="1"/>
  <c r="E61"/>
  <c r="E60"/>
  <c r="C60" s="1"/>
  <c r="E59"/>
  <c r="C59" s="1"/>
  <c r="E58"/>
  <c r="C58" s="1"/>
  <c r="E57"/>
  <c r="C57" s="1"/>
  <c r="E56"/>
  <c r="C56"/>
  <c r="E52"/>
  <c r="C52"/>
  <c r="C51"/>
  <c r="E50"/>
  <c r="E53" s="1"/>
  <c r="E49"/>
  <c r="C49"/>
  <c r="E48"/>
  <c r="C48"/>
  <c r="C37"/>
  <c r="J34"/>
  <c r="H34"/>
  <c r="G34"/>
  <c r="C34" s="1"/>
  <c r="E34"/>
  <c r="C33"/>
  <c r="C32"/>
  <c r="C31"/>
  <c r="C30"/>
  <c r="J27"/>
  <c r="I27"/>
  <c r="H27"/>
  <c r="G27"/>
  <c r="F26"/>
  <c r="E26"/>
  <c r="C26"/>
  <c r="F25"/>
  <c r="E25"/>
  <c r="C25" s="1"/>
  <c r="F24"/>
  <c r="E24"/>
  <c r="F23"/>
  <c r="E23"/>
  <c r="C23" s="1"/>
  <c r="J19"/>
  <c r="H19"/>
  <c r="G19"/>
  <c r="E18"/>
  <c r="C18"/>
  <c r="E17"/>
  <c r="C17"/>
  <c r="E16"/>
  <c r="C16"/>
  <c r="E15"/>
  <c r="E19" s="1"/>
  <c r="C19" s="1"/>
  <c r="C81" s="1"/>
  <c r="C15"/>
  <c r="J11"/>
  <c r="H11"/>
  <c r="G11"/>
  <c r="E10"/>
  <c r="C10" s="1"/>
  <c r="E9"/>
  <c r="C9" s="1"/>
  <c r="E8"/>
  <c r="C8" s="1"/>
  <c r="E7"/>
  <c r="E11" s="1"/>
  <c r="C11" s="1"/>
  <c r="C7"/>
  <c r="C77" i="13"/>
  <c r="E64"/>
  <c r="C64"/>
  <c r="C68" s="1"/>
  <c r="C83" s="1"/>
  <c r="E61"/>
  <c r="E60"/>
  <c r="C60"/>
  <c r="E59"/>
  <c r="C59" s="1"/>
  <c r="E58"/>
  <c r="C58" s="1"/>
  <c r="E57"/>
  <c r="C57"/>
  <c r="E56"/>
  <c r="C56"/>
  <c r="E52"/>
  <c r="C52"/>
  <c r="C51"/>
  <c r="E50"/>
  <c r="C50"/>
  <c r="E49"/>
  <c r="C49"/>
  <c r="E48"/>
  <c r="C48"/>
  <c r="C37"/>
  <c r="J34"/>
  <c r="H34"/>
  <c r="G34"/>
  <c r="C34" s="1"/>
  <c r="E34"/>
  <c r="C33"/>
  <c r="C32"/>
  <c r="C31"/>
  <c r="C30"/>
  <c r="J27"/>
  <c r="I27"/>
  <c r="H27"/>
  <c r="G27"/>
  <c r="F26"/>
  <c r="E26"/>
  <c r="C26"/>
  <c r="F25"/>
  <c r="C25" s="1"/>
  <c r="E25"/>
  <c r="F24"/>
  <c r="E24"/>
  <c r="C24"/>
  <c r="F23"/>
  <c r="F27" s="1"/>
  <c r="E23"/>
  <c r="C23" s="1"/>
  <c r="J19"/>
  <c r="H19"/>
  <c r="G19"/>
  <c r="E18"/>
  <c r="C18"/>
  <c r="E17"/>
  <c r="C17"/>
  <c r="E16"/>
  <c r="C16" s="1"/>
  <c r="E15"/>
  <c r="E19" s="1"/>
  <c r="C19" s="1"/>
  <c r="C81" s="1"/>
  <c r="J11"/>
  <c r="H11"/>
  <c r="G11"/>
  <c r="E10"/>
  <c r="C10"/>
  <c r="E9"/>
  <c r="C9"/>
  <c r="E8"/>
  <c r="C8" s="1"/>
  <c r="E7"/>
  <c r="C7"/>
  <c r="E27" i="15" l="1"/>
  <c r="E11" i="13"/>
  <c r="C11" s="1"/>
  <c r="F27" i="15"/>
  <c r="C15" i="13"/>
  <c r="E53"/>
  <c r="C50" i="15"/>
  <c r="C53"/>
  <c r="C53" i="13"/>
  <c r="C80" i="15"/>
  <c r="C61"/>
  <c r="C24"/>
  <c r="C61" i="13"/>
  <c r="C80"/>
  <c r="E27"/>
  <c r="C27" s="1"/>
  <c r="C38" s="1"/>
  <c r="C82" s="1"/>
  <c r="C86" s="1"/>
  <c r="E61" i="1"/>
  <c r="E57"/>
  <c r="E58"/>
  <c r="E59"/>
  <c r="E60"/>
  <c r="E56"/>
  <c r="C67" i="13" l="1"/>
  <c r="C88" s="1"/>
  <c r="C90" s="1"/>
  <c r="C27" i="15"/>
  <c r="C38" s="1"/>
  <c r="C67"/>
  <c r="C88" s="1"/>
  <c r="C90" s="1"/>
  <c r="C94" i="13"/>
  <c r="C93"/>
  <c r="C41"/>
  <c r="C82" i="15" l="1"/>
  <c r="C86" s="1"/>
  <c r="C93" s="1"/>
  <c r="C41"/>
  <c r="C94" l="1"/>
  <c r="E50" i="1" l="1"/>
  <c r="C57" l="1"/>
  <c r="C58"/>
  <c r="C59"/>
  <c r="C60"/>
  <c r="C56"/>
  <c r="C50"/>
  <c r="C51"/>
  <c r="E52" l="1"/>
  <c r="C52" s="1"/>
  <c r="E48"/>
  <c r="E49"/>
  <c r="C49" s="1"/>
  <c r="E53" l="1"/>
  <c r="C48"/>
  <c r="C53" s="1"/>
  <c r="C77"/>
  <c r="E64"/>
  <c r="C64" s="1"/>
  <c r="C61"/>
  <c r="C37"/>
  <c r="J34"/>
  <c r="H34"/>
  <c r="G34"/>
  <c r="E34"/>
  <c r="C33"/>
  <c r="C32"/>
  <c r="C31"/>
  <c r="C30"/>
  <c r="J27"/>
  <c r="I27"/>
  <c r="H27"/>
  <c r="G27"/>
  <c r="F26"/>
  <c r="E26"/>
  <c r="C26" s="1"/>
  <c r="F25"/>
  <c r="E25"/>
  <c r="C67" l="1"/>
  <c r="C34"/>
  <c r="C68"/>
  <c r="C25"/>
  <c r="F24"/>
  <c r="E24"/>
  <c r="F23"/>
  <c r="E23"/>
  <c r="J19"/>
  <c r="H19"/>
  <c r="G19"/>
  <c r="E18"/>
  <c r="C18" s="1"/>
  <c r="E17"/>
  <c r="C17" s="1"/>
  <c r="E16"/>
  <c r="C16" s="1"/>
  <c r="E15"/>
  <c r="C15" s="1"/>
  <c r="J11"/>
  <c r="H11"/>
  <c r="G11"/>
  <c r="E10"/>
  <c r="C10" s="1"/>
  <c r="E9"/>
  <c r="C9" s="1"/>
  <c r="E8"/>
  <c r="C8" s="1"/>
  <c r="E7"/>
  <c r="C7" s="1"/>
  <c r="E27" l="1"/>
  <c r="E11"/>
  <c r="C11" s="1"/>
  <c r="F27"/>
  <c r="E19"/>
  <c r="C23"/>
  <c r="C24"/>
  <c r="C83"/>
  <c r="C88"/>
  <c r="C90" s="1"/>
  <c r="C27" l="1"/>
  <c r="C38" s="1"/>
  <c r="C80"/>
  <c r="C19"/>
  <c r="C82" l="1"/>
  <c r="C41"/>
  <c r="C81"/>
  <c r="C86" l="1"/>
  <c r="C93" s="1"/>
  <c r="C94" l="1"/>
</calcChain>
</file>

<file path=xl/sharedStrings.xml><?xml version="1.0" encoding="utf-8"?>
<sst xmlns="http://schemas.openxmlformats.org/spreadsheetml/2006/main" count="846" uniqueCount="209">
  <si>
    <t>Table 1: Transport Economic Efficiency Benefits</t>
  </si>
  <si>
    <t>Consumers - Commuting</t>
  </si>
  <si>
    <t>ALL MODES</t>
  </si>
  <si>
    <t>ROAD</t>
  </si>
  <si>
    <t>BUS &amp; COACH</t>
  </si>
  <si>
    <t>RAIL</t>
  </si>
  <si>
    <t>OTHER</t>
  </si>
  <si>
    <t>User Benefits</t>
  </si>
  <si>
    <t>TOTAL</t>
  </si>
  <si>
    <t>Private Cars &amp; LGVs</t>
  </si>
  <si>
    <t>Passengers</t>
  </si>
  <si>
    <t xml:space="preserve">     Travel Time</t>
  </si>
  <si>
    <t xml:space="preserve">     Vehicle Operating Costs</t>
  </si>
  <si>
    <t xml:space="preserve">     User Charges</t>
  </si>
  <si>
    <t xml:space="preserve">     During Construction &amp; Maintenance</t>
  </si>
  <si>
    <t>NET CONSUMER BENEFITS (COMMUTING)</t>
  </si>
  <si>
    <t xml:space="preserve">  (1a)</t>
  </si>
  <si>
    <t>Consumers - Other Users</t>
  </si>
  <si>
    <t>NET CONSUMER BENEFITS (OTHERS)</t>
  </si>
  <si>
    <t xml:space="preserve">  (1b)</t>
  </si>
  <si>
    <t>Business</t>
  </si>
  <si>
    <t>Personal</t>
  </si>
  <si>
    <t>Freight</t>
  </si>
  <si>
    <t xml:space="preserve">Passengers </t>
  </si>
  <si>
    <t xml:space="preserve">     Subtotal</t>
  </si>
  <si>
    <t xml:space="preserve">  (2)</t>
  </si>
  <si>
    <t>Private Sector Provider Impacts</t>
  </si>
  <si>
    <t xml:space="preserve">     Revenue</t>
  </si>
  <si>
    <t xml:space="preserve">     Operating Costs</t>
  </si>
  <si>
    <t xml:space="preserve">     Investment Costs</t>
  </si>
  <si>
    <t xml:space="preserve">     Grant/Subsidy</t>
  </si>
  <si>
    <t xml:space="preserve">  (3)</t>
  </si>
  <si>
    <t>Other Business Impacts</t>
  </si>
  <si>
    <t xml:space="preserve">     Developer Contributions</t>
  </si>
  <si>
    <t xml:space="preserve">  (4)</t>
  </si>
  <si>
    <t>NET BUSINESS IMPACT</t>
  </si>
  <si>
    <t xml:space="preserve">  (5) = (2) + (3) + (4)</t>
  </si>
  <si>
    <t>Present Value of Transport Economic Efficiency Benefits</t>
  </si>
  <si>
    <t xml:space="preserve">  (6) = (1a) + (1b) + (5)</t>
  </si>
  <si>
    <r>
      <t xml:space="preserve">Notes: </t>
    </r>
    <r>
      <rPr>
        <b/>
        <sz val="8"/>
        <rFont val="Arial"/>
        <family val="2"/>
      </rPr>
      <t>Benefits</t>
    </r>
    <r>
      <rPr>
        <sz val="8"/>
        <rFont val="Arial"/>
        <family val="2"/>
      </rPr>
      <t xml:space="preserve"> appear as </t>
    </r>
    <r>
      <rPr>
        <b/>
        <sz val="8"/>
        <rFont val="Arial"/>
        <family val="2"/>
      </rPr>
      <t>positive</t>
    </r>
    <r>
      <rPr>
        <sz val="8"/>
        <rFont val="Arial"/>
        <family val="2"/>
      </rPr>
      <t xml:space="preserve"> numbers, while </t>
    </r>
    <r>
      <rPr>
        <b/>
        <sz val="8"/>
        <rFont val="Arial"/>
        <family val="2"/>
      </rPr>
      <t>costs</t>
    </r>
    <r>
      <rPr>
        <sz val="8"/>
        <rFont val="Arial"/>
        <family val="2"/>
      </rPr>
      <t xml:space="preserve"> appear as </t>
    </r>
    <r>
      <rPr>
        <b/>
        <sz val="8"/>
        <rFont val="Arial"/>
        <family val="2"/>
      </rPr>
      <t>negative</t>
    </r>
    <r>
      <rPr>
        <sz val="8"/>
        <rFont val="Arial"/>
        <family val="2"/>
      </rPr>
      <t xml:space="preserve"> numbers</t>
    </r>
  </si>
  <si>
    <t>Table 2: Public Accounts</t>
  </si>
  <si>
    <t xml:space="preserve"> BUS and COACH</t>
  </si>
  <si>
    <t xml:space="preserve"> RAIL</t>
  </si>
  <si>
    <t xml:space="preserve"> OTHER</t>
  </si>
  <si>
    <t xml:space="preserve"> Local Government Funding</t>
  </si>
  <si>
    <t>INFRASTRUCTURE</t>
  </si>
  <si>
    <t xml:space="preserve"> Revenue</t>
  </si>
  <si>
    <t xml:space="preserve"> Operating Costs</t>
  </si>
  <si>
    <t xml:space="preserve"> Investment Costs</t>
  </si>
  <si>
    <t xml:space="preserve"> Developer and Other Contributions</t>
  </si>
  <si>
    <t xml:space="preserve"> Grant/Subsidy Payments</t>
  </si>
  <si>
    <t xml:space="preserve">          NET  IMPACT</t>
  </si>
  <si>
    <t xml:space="preserve">  (7)</t>
  </si>
  <si>
    <t>Central Government Funding: Transport</t>
  </si>
  <si>
    <t xml:space="preserve"> Operating costs</t>
  </si>
  <si>
    <r>
      <t xml:space="preserve">        </t>
    </r>
    <r>
      <rPr>
        <b/>
        <sz val="8.5"/>
        <rFont val="Arial"/>
        <family val="2"/>
      </rPr>
      <t>NET IMPACT</t>
    </r>
  </si>
  <si>
    <t xml:space="preserve">  (8)</t>
  </si>
  <si>
    <t xml:space="preserve">   </t>
  </si>
  <si>
    <t>Central Government Funding: Non-Transport</t>
  </si>
  <si>
    <t xml:space="preserve"> Indirect Tax Revenues</t>
  </si>
  <si>
    <t xml:space="preserve">  (9)</t>
  </si>
  <si>
    <t xml:space="preserve">TOTALS  </t>
  </si>
  <si>
    <t>Broad Transport Budget</t>
  </si>
  <si>
    <t xml:space="preserve">  (10) = (7) + (8) </t>
  </si>
  <si>
    <t>Wider Public Finances</t>
  </si>
  <si>
    <t xml:space="preserve">  (11) = (9)</t>
  </si>
  <si>
    <t>Notes: Costs appear as positive numbers, while revenues and ‘Developer and Other Contributions' appear as negative numbers.</t>
  </si>
  <si>
    <t>Table 3: Analysis of Monetised Costs and Benefits</t>
  </si>
  <si>
    <t xml:space="preserve">  Noise</t>
  </si>
  <si>
    <t xml:space="preserve">  (12)</t>
  </si>
  <si>
    <t xml:space="preserve">  Local Air Quality</t>
  </si>
  <si>
    <t xml:space="preserve">  (13)</t>
  </si>
  <si>
    <t xml:space="preserve">  Greenhouse Gases</t>
  </si>
  <si>
    <t xml:space="preserve">  (14)</t>
  </si>
  <si>
    <t xml:space="preserve">  Journey Ambience</t>
  </si>
  <si>
    <t xml:space="preserve">  (15)</t>
  </si>
  <si>
    <t xml:space="preserve">  Accidents</t>
  </si>
  <si>
    <t xml:space="preserve">  (16)</t>
  </si>
  <si>
    <t xml:space="preserve">  Economic Efficiency: Consumer Users (Commuting)</t>
  </si>
  <si>
    <t xml:space="preserve">  Economic Efficiency: Consumer Users (Other)</t>
  </si>
  <si>
    <t xml:space="preserve">  Economic Efficiency: Business Users and Providers</t>
  </si>
  <si>
    <t xml:space="preserve">  (5)</t>
  </si>
  <si>
    <t xml:space="preserve">  Wider Public Finances (Indirect Taxation Revenues)</t>
  </si>
  <si>
    <t xml:space="preserve">  - (11) - sign changed from PA table, as PA table represents costs, not benefits</t>
  </si>
  <si>
    <t xml:space="preserve">  Option Values</t>
  </si>
  <si>
    <t xml:space="preserve">  (17)</t>
  </si>
  <si>
    <r>
      <t xml:space="preserve">  Present Value of Benefits </t>
    </r>
    <r>
      <rPr>
        <vertAlign val="superscript"/>
        <sz val="8.5"/>
        <rFont val="Arial"/>
        <family val="2"/>
      </rPr>
      <t>(see notes)</t>
    </r>
    <r>
      <rPr>
        <sz val="8.5"/>
        <rFont val="Arial"/>
        <family val="2"/>
      </rPr>
      <t xml:space="preserve"> (PVB)</t>
    </r>
  </si>
  <si>
    <t xml:space="preserve">  (PVB) = (12) + (13) + (14) + (15) + (16) + (1a) + (1b) + (5) + (17) - (11)</t>
  </si>
  <si>
    <t xml:space="preserve">  Broad Transport Budget</t>
  </si>
  <si>
    <t xml:space="preserve">  (10)</t>
  </si>
  <si>
    <r>
      <t xml:space="preserve">  Present Value of Costs </t>
    </r>
    <r>
      <rPr>
        <vertAlign val="superscript"/>
        <sz val="8.5"/>
        <rFont val="Arial"/>
        <family val="2"/>
      </rPr>
      <t>(see notes)</t>
    </r>
    <r>
      <rPr>
        <sz val="8.5"/>
        <rFont val="Arial"/>
        <family val="2"/>
      </rPr>
      <t xml:space="preserve">  (PVC)</t>
    </r>
  </si>
  <si>
    <t xml:space="preserve">  (PVC) = (10)</t>
  </si>
  <si>
    <t xml:space="preserve">  OVERALL IMPACTS</t>
  </si>
  <si>
    <t xml:space="preserve">  Net Present Value  (NPV)</t>
  </si>
  <si>
    <t xml:space="preserve">  NPV=PVB-PVC</t>
  </si>
  <si>
    <t xml:space="preserve">  Benefit to Cost Ratio (BCR)</t>
  </si>
  <si>
    <t xml:space="preserve">  BCR=PVB/PVC</t>
  </si>
  <si>
    <t xml:space="preserve">Note :  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 </t>
  </si>
  <si>
    <t>Economy:Economic Efficiency of the Trans</t>
  </si>
  <si>
    <t>Consumer - Commuting user benefits</t>
  </si>
  <si>
    <t>Road</t>
  </si>
  <si>
    <t>Travel Time</t>
  </si>
  <si>
    <t>Vehicle operating costs</t>
  </si>
  <si>
    <t>User charges</t>
  </si>
  <si>
    <t>During Construction &amp; Maintenance</t>
  </si>
  <si>
    <t>NET CONSUMER - COMMUTING BENEFITS</t>
  </si>
  <si>
    <t>Consumer - Other user benefits</t>
  </si>
  <si>
    <t>NET CONSUMER - OTHER BENEFITS</t>
  </si>
  <si>
    <t>Subtotal</t>
  </si>
  <si>
    <t>Revenue</t>
  </si>
  <si>
    <t>Operating costs</t>
  </si>
  <si>
    <t>Investment costs</t>
  </si>
  <si>
    <t>Grant/subsidy</t>
  </si>
  <si>
    <t>Other business Impacts</t>
  </si>
  <si>
    <t>Developer contributions</t>
  </si>
  <si>
    <t>Present Value of Transport Economic</t>
  </si>
  <si>
    <t>Efficiency Benefits (TEE)</t>
  </si>
  <si>
    <t>Note: Benefits appear as positive nu</t>
  </si>
  <si>
    <t>as nega</t>
  </si>
  <si>
    <t>Note: All entries are present values</t>
  </si>
  <si>
    <t>02 pric</t>
  </si>
  <si>
    <t>es</t>
  </si>
  <si>
    <t>Public Accounts</t>
  </si>
  <si>
    <t>Local Government Funding</t>
  </si>
  <si>
    <t>Operating Costs</t>
  </si>
  <si>
    <t>Investment Costs</t>
  </si>
  <si>
    <t>Developer Contributions</t>
  </si>
  <si>
    <t>Grant/Subsidy Payments</t>
  </si>
  <si>
    <t>NET IMPACT</t>
  </si>
  <si>
    <t>Central Government Funding: Non-Transpor</t>
  </si>
  <si>
    <t>t</t>
  </si>
  <si>
    <t>Indirect Tax Revenues</t>
  </si>
  <si>
    <t>TOTALS</t>
  </si>
  <si>
    <t>Note: Costs appear as positive numbe</t>
  </si>
  <si>
    <t>veloper</t>
  </si>
  <si>
    <t>Analysis of Monetised Costs and Benefits</t>
  </si>
  <si>
    <t>Greenhouse Gases</t>
  </si>
  <si>
    <t>Economic Efficiency: Consumer Users (Com</t>
  </si>
  <si>
    <t>Economic Efficiency: Consumer Users (Oth</t>
  </si>
  <si>
    <t>er)</t>
  </si>
  <si>
    <t>Economic Efficiency: Business Users and</t>
  </si>
  <si>
    <t>Wider Public Finances (Indirect Taxation</t>
  </si>
  <si>
    <t>Present Value of Benefits (PVB)</t>
  </si>
  <si>
    <t>Present Value of Costs (PVC)</t>
  </si>
  <si>
    <t>OVERALL IMPACTS</t>
  </si>
  <si>
    <t>Net Present Value (NPV)</t>
  </si>
  <si>
    <t>Benefit to Cost Ratio (BCR)</t>
  </si>
  <si>
    <t>Note: This table includes costs and bene</t>
  </si>
  <si>
    <t>transport appraisals, together with some</t>
  </si>
  <si>
    <t>costs and benefits, some of which cannot</t>
  </si>
  <si>
    <t>presented above does NOT provide a good</t>
  </si>
  <si>
    <t>r occas</t>
  </si>
  <si>
    <t>prospec</t>
  </si>
  <si>
    <t>form.</t>
  </si>
  <si>
    <t>and sh</t>
  </si>
  <si>
    <t>Bus Personal   Bus Freight</t>
  </si>
  <si>
    <t>ionally</t>
  </si>
  <si>
    <t>presented in monetised form in</t>
  </si>
  <si>
    <t>port S</t>
  </si>
  <si>
    <t>All</t>
  </si>
  <si>
    <t>Modes</t>
  </si>
  <si>
    <t>mbers,</t>
  </si>
  <si>
    <t>disco</t>
  </si>
  <si>
    <t>ALL</t>
  </si>
  <si>
    <t>MODES</t>
  </si>
  <si>
    <t>rs,  w</t>
  </si>
  <si>
    <t>muting</t>
  </si>
  <si>
    <t>)</t>
  </si>
  <si>
    <t>Provid</t>
  </si>
  <si>
    <t>ers</t>
  </si>
  <si>
    <t>Reven</t>
  </si>
  <si>
    <t>ues)</t>
  </si>
  <si>
    <t>fits w</t>
  </si>
  <si>
    <t>where</t>
  </si>
  <si>
    <t>be pr</t>
  </si>
  <si>
    <t>measur</t>
  </si>
  <si>
    <t>tive nu</t>
  </si>
  <si>
    <t>mbers.</t>
  </si>
  <si>
    <t>contri</t>
  </si>
  <si>
    <t>butions appear as negative numbers.</t>
  </si>
  <si>
    <t>t.  The</t>
  </si>
  <si>
    <t>re may also be other significant</t>
  </si>
  <si>
    <t>Where t</t>
  </si>
  <si>
    <t>his is the case, the analysis</t>
  </si>
  <si>
    <t>ould no</t>
  </si>
  <si>
    <t>t be used as the sole basis for decisions.</t>
  </si>
  <si>
    <t>ystem(TE</t>
  </si>
  <si>
    <t>E)</t>
  </si>
  <si>
    <t>Modes R</t>
  </si>
  <si>
    <t>oad Personal</t>
  </si>
  <si>
    <t>while c</t>
  </si>
  <si>
    <t>osts appear</t>
  </si>
  <si>
    <t>unted to</t>
  </si>
  <si>
    <t>2002, in 20</t>
  </si>
  <si>
    <t>hile rev</t>
  </si>
  <si>
    <t>enues and de</t>
  </si>
  <si>
    <t>hich are</t>
  </si>
  <si>
    <t>regularly o</t>
  </si>
  <si>
    <t>monetis</t>
  </si>
  <si>
    <t>ation is in</t>
  </si>
  <si>
    <t>esented</t>
  </si>
  <si>
    <t>in monetised</t>
  </si>
  <si>
    <t>e of val</t>
  </si>
  <si>
    <t>ue for money</t>
  </si>
  <si>
    <t>All entries are present values discounted to 2010 in 2010 prices.</t>
  </si>
  <si>
    <t xml:space="preserve">A6 - Manchester Airport Relief Road </t>
  </si>
  <si>
    <t>Core Scenario including 3% Optimism Bias</t>
  </si>
  <si>
    <t>Low Growth Scenario including 3% Optimism Bias</t>
  </si>
  <si>
    <t>High Growth Scenario including 3% Optimism Bias</t>
  </si>
</sst>
</file>

<file path=xl/styles.xml><?xml version="1.0" encoding="utf-8"?>
<styleSheet xmlns="http://schemas.openxmlformats.org/spreadsheetml/2006/main">
  <numFmts count="1">
    <numFmt numFmtId="164" formatCode="0.000"/>
  </numFmts>
  <fonts count="14">
    <font>
      <sz val="10"/>
      <name val="Arial"/>
    </font>
    <font>
      <b/>
      <sz val="13"/>
      <name val="Arial"/>
      <family val="2"/>
    </font>
    <font>
      <sz val="9"/>
      <name val="Arial"/>
      <family val="2"/>
    </font>
    <font>
      <sz val="8.5"/>
      <name val="Arial"/>
      <family val="2"/>
    </font>
    <font>
      <b/>
      <sz val="8.5"/>
      <name val="Arial"/>
      <family val="2"/>
    </font>
    <font>
      <sz val="8"/>
      <name val="Arial"/>
      <family val="2"/>
    </font>
    <font>
      <b/>
      <sz val="8"/>
      <name val="Arial"/>
      <family val="2"/>
    </font>
    <font>
      <i/>
      <sz val="8.5"/>
      <name val="Arial"/>
      <family val="2"/>
    </font>
    <font>
      <b/>
      <u/>
      <sz val="8.5"/>
      <name val="Arial"/>
      <family val="2"/>
    </font>
    <font>
      <vertAlign val="superscript"/>
      <sz val="8.5"/>
      <name val="Arial"/>
      <family val="2"/>
    </font>
    <font>
      <u/>
      <sz val="10"/>
      <color indexed="12"/>
      <name val="Arial"/>
      <family val="2"/>
    </font>
    <font>
      <sz val="10"/>
      <name val="Arial"/>
      <family val="2"/>
    </font>
    <font>
      <b/>
      <sz val="16"/>
      <name val="Arial"/>
      <family val="2"/>
    </font>
    <font>
      <b/>
      <sz val="12"/>
      <name val="Arial"/>
      <family val="2"/>
    </font>
  </fonts>
  <fills count="2">
    <fill>
      <patternFill patternType="none"/>
    </fill>
    <fill>
      <patternFill patternType="gray125"/>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style="medium">
        <color indexed="64"/>
      </left>
      <right style="thin">
        <color indexed="64"/>
      </right>
      <top/>
      <bottom/>
      <diagonal/>
    </border>
  </borders>
  <cellStyleXfs count="3">
    <xf numFmtId="0" fontId="0" fillId="0" borderId="0"/>
    <xf numFmtId="0" fontId="10" fillId="0" borderId="0" applyNumberFormat="0" applyFill="0" applyBorder="0" applyAlignment="0" applyProtection="0">
      <alignment vertical="top"/>
      <protection locked="0"/>
    </xf>
    <xf numFmtId="0" fontId="11" fillId="0" borderId="0"/>
  </cellStyleXfs>
  <cellXfs count="141">
    <xf numFmtId="0" fontId="0" fillId="0" borderId="0" xfId="0"/>
    <xf numFmtId="1" fontId="1" fillId="0" borderId="0" xfId="0" applyNumberFormat="1" applyFont="1" applyFill="1" applyAlignment="1">
      <alignment vertical="center"/>
    </xf>
    <xf numFmtId="1" fontId="2" fillId="0" borderId="0" xfId="0" applyNumberFormat="1" applyFont="1" applyFill="1" applyAlignment="1">
      <alignment vertical="center"/>
    </xf>
    <xf numFmtId="1" fontId="3" fillId="0" borderId="1" xfId="0" applyNumberFormat="1" applyFont="1" applyFill="1" applyBorder="1" applyAlignment="1">
      <alignment vertical="center"/>
    </xf>
    <xf numFmtId="1" fontId="3" fillId="0" borderId="2" xfId="0" applyNumberFormat="1" applyFont="1" applyFill="1" applyBorder="1" applyAlignment="1">
      <alignment vertical="center"/>
    </xf>
    <xf numFmtId="1" fontId="3" fillId="0" borderId="2" xfId="0" applyNumberFormat="1" applyFont="1" applyFill="1" applyBorder="1" applyAlignment="1">
      <alignment horizontal="left" vertical="center"/>
    </xf>
    <xf numFmtId="1" fontId="3" fillId="0" borderId="3" xfId="0" applyNumberFormat="1" applyFont="1" applyFill="1" applyBorder="1" applyAlignment="1">
      <alignment vertical="center"/>
    </xf>
    <xf numFmtId="1" fontId="4" fillId="0" borderId="4" xfId="0" applyNumberFormat="1" applyFont="1" applyFill="1" applyBorder="1" applyAlignment="1">
      <alignment vertical="center"/>
    </xf>
    <xf numFmtId="1" fontId="4" fillId="0" borderId="0" xfId="0" applyNumberFormat="1" applyFont="1" applyFill="1" applyBorder="1" applyAlignment="1">
      <alignment horizontal="center" vertical="center"/>
    </xf>
    <xf numFmtId="1" fontId="4" fillId="0" borderId="0" xfId="0" applyNumberFormat="1" applyFont="1" applyFill="1" applyBorder="1" applyAlignment="1">
      <alignment horizontal="left" vertical="center"/>
    </xf>
    <xf numFmtId="1" fontId="4" fillId="0" borderId="5" xfId="0" applyNumberFormat="1" applyFont="1" applyFill="1" applyBorder="1" applyAlignment="1">
      <alignment horizontal="center" vertical="center"/>
    </xf>
    <xf numFmtId="1" fontId="3" fillId="0" borderId="4" xfId="0" applyNumberFormat="1" applyFont="1" applyFill="1" applyBorder="1" applyAlignment="1">
      <alignment vertical="center"/>
    </xf>
    <xf numFmtId="1" fontId="3" fillId="0" borderId="7"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 fontId="3" fillId="0" borderId="10"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1" fontId="3" fillId="0" borderId="14"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1" fontId="3" fillId="0" borderId="0" xfId="0" quotePrefix="1" applyNumberFormat="1" applyFont="1" applyFill="1" applyBorder="1" applyAlignment="1">
      <alignment horizontal="left" vertical="center"/>
    </xf>
    <xf numFmtId="1" fontId="3" fillId="0" borderId="0" xfId="0" applyNumberFormat="1" applyFont="1" applyFill="1" applyBorder="1" applyAlignment="1">
      <alignment horizontal="left" vertical="center"/>
    </xf>
    <xf numFmtId="1" fontId="3" fillId="0" borderId="5"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 fontId="3" fillId="0" borderId="4" xfId="0" applyNumberFormat="1" applyFont="1" applyFill="1" applyBorder="1" applyAlignment="1">
      <alignment vertical="center" wrapText="1"/>
    </xf>
    <xf numFmtId="1" fontId="2" fillId="0" borderId="4" xfId="0" applyNumberFormat="1" applyFont="1" applyFill="1" applyBorder="1" applyAlignment="1">
      <alignment vertical="center"/>
    </xf>
    <xf numFmtId="1" fontId="5" fillId="0" borderId="0" xfId="0" applyNumberFormat="1" applyFont="1" applyFill="1" applyBorder="1" applyAlignment="1">
      <alignment horizontal="center" vertical="center"/>
    </xf>
    <xf numFmtId="1" fontId="2" fillId="0" borderId="5" xfId="0" applyNumberFormat="1" applyFont="1" applyFill="1" applyBorder="1" applyAlignment="1">
      <alignment horizontal="center" vertical="center"/>
    </xf>
    <xf numFmtId="1" fontId="2" fillId="0" borderId="18" xfId="0" applyNumberFormat="1" applyFont="1" applyFill="1" applyBorder="1" applyAlignment="1">
      <alignment vertical="center"/>
    </xf>
    <xf numFmtId="1" fontId="5" fillId="0" borderId="19" xfId="0" applyNumberFormat="1" applyFont="1" applyFill="1" applyBorder="1" applyAlignment="1">
      <alignment horizontal="left" vertical="center"/>
    </xf>
    <xf numFmtId="1" fontId="5" fillId="0" borderId="19" xfId="0" applyNumberFormat="1" applyFont="1" applyFill="1" applyBorder="1" applyAlignment="1">
      <alignment horizontal="center" vertical="center"/>
    </xf>
    <xf numFmtId="1" fontId="2" fillId="0" borderId="19" xfId="0" applyNumberFormat="1" applyFont="1" applyFill="1" applyBorder="1" applyAlignment="1">
      <alignment horizontal="center" vertical="center"/>
    </xf>
    <xf numFmtId="1" fontId="2" fillId="0" borderId="20" xfId="0" applyNumberFormat="1" applyFont="1" applyFill="1" applyBorder="1" applyAlignment="1">
      <alignment horizontal="center" vertical="center"/>
    </xf>
    <xf numFmtId="1" fontId="2" fillId="0" borderId="0" xfId="0" applyNumberFormat="1" applyFont="1" applyFill="1" applyAlignment="1">
      <alignment horizontal="center" vertical="center"/>
    </xf>
    <xf numFmtId="1" fontId="5" fillId="0" borderId="0" xfId="0" applyNumberFormat="1" applyFont="1" applyFill="1" applyAlignment="1">
      <alignment horizontal="center" vertical="center"/>
    </xf>
    <xf numFmtId="0" fontId="3" fillId="0" borderId="1" xfId="0" applyFont="1" applyBorder="1" applyAlignment="1">
      <alignment wrapText="1"/>
    </xf>
    <xf numFmtId="0" fontId="4" fillId="0" borderId="2" xfId="0" applyFont="1" applyBorder="1" applyAlignment="1">
      <alignment horizontal="center" wrapText="1"/>
    </xf>
    <xf numFmtId="0" fontId="3" fillId="0" borderId="2" xfId="0" applyFont="1" applyBorder="1" applyAlignment="1">
      <alignment wrapText="1"/>
    </xf>
    <xf numFmtId="0" fontId="4" fillId="0" borderId="2" xfId="0" applyFont="1" applyBorder="1" applyAlignment="1">
      <alignment horizontal="center" vertical="center" wrapText="1"/>
    </xf>
    <xf numFmtId="0" fontId="4" fillId="0" borderId="2" xfId="0" applyFont="1" applyBorder="1" applyAlignment="1">
      <alignment wrapText="1"/>
    </xf>
    <xf numFmtId="0" fontId="4" fillId="0" borderId="3" xfId="0" applyFont="1" applyBorder="1" applyAlignment="1">
      <alignment wrapText="1"/>
    </xf>
    <xf numFmtId="1" fontId="2" fillId="0" borderId="0" xfId="0" applyNumberFormat="1" applyFont="1" applyFill="1" applyBorder="1" applyAlignment="1">
      <alignment vertical="center"/>
    </xf>
    <xf numFmtId="0" fontId="4" fillId="0" borderId="0" xfId="0" applyFont="1" applyBorder="1" applyAlignment="1">
      <alignment wrapText="1"/>
    </xf>
    <xf numFmtId="0" fontId="4" fillId="0" borderId="4" xfId="0" applyFont="1" applyBorder="1" applyAlignment="1">
      <alignment wrapText="1"/>
    </xf>
    <xf numFmtId="0" fontId="4" fillId="0" borderId="0" xfId="0" applyFont="1" applyBorder="1" applyAlignment="1">
      <alignment horizontal="center" wrapText="1"/>
    </xf>
    <xf numFmtId="0" fontId="3" fillId="0" borderId="0" xfId="0" applyFont="1" applyBorder="1" applyAlignment="1">
      <alignment wrapText="1"/>
    </xf>
    <xf numFmtId="0" fontId="4" fillId="0" borderId="6" xfId="0" applyFont="1" applyBorder="1" applyAlignment="1">
      <alignment horizontal="center" vertical="center" wrapText="1"/>
    </xf>
    <xf numFmtId="0" fontId="3" fillId="0" borderId="5" xfId="0" applyFont="1" applyBorder="1" applyAlignment="1">
      <alignment wrapText="1"/>
    </xf>
    <xf numFmtId="0" fontId="3" fillId="0" borderId="4" xfId="0" applyFont="1" applyBorder="1" applyAlignment="1">
      <alignment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 fontId="2" fillId="0" borderId="5" xfId="0" applyNumberFormat="1" applyFont="1" applyFill="1" applyBorder="1" applyAlignment="1">
      <alignment vertical="center"/>
    </xf>
    <xf numFmtId="0" fontId="3" fillId="0" borderId="21" xfId="0" applyFont="1" applyBorder="1" applyAlignment="1">
      <alignment wrapText="1"/>
    </xf>
    <xf numFmtId="49" fontId="7" fillId="0" borderId="0" xfId="0" applyNumberFormat="1" applyFont="1" applyBorder="1" applyAlignment="1">
      <alignment horizontal="left" wrapText="1"/>
    </xf>
    <xf numFmtId="0" fontId="3" fillId="0" borderId="0" xfId="0" applyFont="1" applyBorder="1" applyAlignment="1">
      <alignment horizontal="center" vertical="center" wrapText="1"/>
    </xf>
    <xf numFmtId="0" fontId="7" fillId="0" borderId="0" xfId="0" applyFont="1" applyBorder="1" applyAlignment="1">
      <alignment wrapText="1"/>
    </xf>
    <xf numFmtId="0" fontId="4" fillId="0" borderId="22" xfId="0" applyFont="1" applyBorder="1" applyAlignment="1">
      <alignment horizontal="center" vertical="center" wrapText="1"/>
    </xf>
    <xf numFmtId="0" fontId="3"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3" fillId="0" borderId="6" xfId="0" applyFont="1" applyBorder="1" applyAlignment="1">
      <alignment horizontal="center" vertical="center" wrapText="1"/>
    </xf>
    <xf numFmtId="0" fontId="7" fillId="0" borderId="23" xfId="0" applyFont="1" applyBorder="1" applyAlignment="1">
      <alignment wrapText="1"/>
    </xf>
    <xf numFmtId="1" fontId="3" fillId="0" borderId="8" xfId="0" applyNumberFormat="1" applyFont="1" applyBorder="1" applyAlignment="1">
      <alignment horizontal="center" vertical="center" wrapText="1"/>
    </xf>
    <xf numFmtId="0" fontId="7" fillId="0" borderId="21" xfId="0" applyFont="1" applyBorder="1" applyAlignment="1">
      <alignment wrapText="1"/>
    </xf>
    <xf numFmtId="0" fontId="3" fillId="0" borderId="24" xfId="0" applyFont="1" applyBorder="1" applyAlignment="1">
      <alignment horizontal="center" vertical="center" wrapText="1"/>
    </xf>
    <xf numFmtId="49" fontId="7" fillId="0" borderId="23" xfId="0" applyNumberFormat="1" applyFont="1" applyBorder="1" applyAlignment="1">
      <alignment horizontal="left" wrapText="1"/>
    </xf>
    <xf numFmtId="1" fontId="3" fillId="0" borderId="7" xfId="0" applyNumberFormat="1" applyFont="1" applyBorder="1" applyAlignment="1">
      <alignment horizontal="center" vertical="center" wrapText="1"/>
    </xf>
    <xf numFmtId="0" fontId="7" fillId="0" borderId="21" xfId="0" quotePrefix="1" applyFont="1" applyBorder="1" applyAlignment="1">
      <alignment horizontal="left" wrapText="1"/>
    </xf>
    <xf numFmtId="1" fontId="2" fillId="0" borderId="23" xfId="0" applyNumberFormat="1" applyFont="1" applyFill="1" applyBorder="1" applyAlignment="1">
      <alignment vertical="center"/>
    </xf>
    <xf numFmtId="0" fontId="3" fillId="0" borderId="22" xfId="0" applyFont="1" applyBorder="1" applyAlignment="1">
      <alignment wrapText="1"/>
    </xf>
    <xf numFmtId="0" fontId="3" fillId="0" borderId="0" xfId="0" applyFont="1" applyBorder="1" applyAlignment="1">
      <alignment vertical="top" wrapText="1"/>
    </xf>
    <xf numFmtId="0" fontId="3" fillId="0" borderId="5" xfId="0" applyFont="1" applyBorder="1" applyAlignment="1">
      <alignment vertical="top" wrapText="1"/>
    </xf>
    <xf numFmtId="1" fontId="3" fillId="0" borderId="0" xfId="0" applyNumberFormat="1" applyFont="1" applyBorder="1" applyAlignment="1">
      <alignment vertical="top" wrapText="1"/>
    </xf>
    <xf numFmtId="1" fontId="3" fillId="0" borderId="25" xfId="0" applyNumberFormat="1" applyFont="1" applyBorder="1" applyAlignment="1">
      <alignment horizontal="center" vertical="center" wrapTex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3" fillId="0" borderId="20" xfId="0" applyFont="1" applyBorder="1" applyAlignment="1">
      <alignment horizontal="left"/>
    </xf>
    <xf numFmtId="0" fontId="3" fillId="0" borderId="1" xfId="0" applyFont="1" applyBorder="1" applyAlignment="1">
      <alignment vertical="top" wrapText="1"/>
    </xf>
    <xf numFmtId="0" fontId="3" fillId="0" borderId="26" xfId="0" applyFont="1" applyBorder="1" applyAlignment="1">
      <alignment vertical="top" wrapText="1"/>
    </xf>
    <xf numFmtId="0" fontId="3" fillId="0" borderId="4" xfId="0" applyFont="1" applyBorder="1" applyAlignment="1">
      <alignment vertical="top" wrapText="1"/>
    </xf>
    <xf numFmtId="0" fontId="3" fillId="0" borderId="25" xfId="0" applyFont="1" applyBorder="1" applyAlignment="1">
      <alignment horizontal="center" vertical="center" wrapText="1"/>
    </xf>
    <xf numFmtId="0" fontId="3" fillId="0" borderId="27" xfId="0" applyFont="1" applyBorder="1" applyAlignment="1">
      <alignment vertical="top" wrapText="1"/>
    </xf>
    <xf numFmtId="1" fontId="3" fillId="0" borderId="22"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0" fontId="4" fillId="0" borderId="4" xfId="0" applyFont="1" applyBorder="1" applyAlignment="1">
      <alignment vertical="center" wrapText="1"/>
    </xf>
    <xf numFmtId="2" fontId="3" fillId="0" borderId="8" xfId="0" applyNumberFormat="1" applyFont="1" applyBorder="1" applyAlignment="1">
      <alignment horizontal="center" vertical="center" wrapText="1"/>
    </xf>
    <xf numFmtId="164" fontId="2" fillId="0" borderId="0" xfId="0" applyNumberFormat="1" applyFont="1" applyFill="1" applyAlignment="1">
      <alignment vertical="center"/>
    </xf>
    <xf numFmtId="0" fontId="3" fillId="0" borderId="22" xfId="0" applyFont="1" applyBorder="1" applyAlignment="1">
      <alignment vertical="top" wrapText="1"/>
    </xf>
    <xf numFmtId="1" fontId="3" fillId="0" borderId="0" xfId="0" applyNumberFormat="1" applyFont="1" applyFill="1" applyBorder="1" applyAlignment="1">
      <alignment vertical="center"/>
    </xf>
    <xf numFmtId="1" fontId="3" fillId="0" borderId="5" xfId="0" applyNumberFormat="1" applyFont="1" applyFill="1" applyBorder="1" applyAlignment="1">
      <alignment vertical="center"/>
    </xf>
    <xf numFmtId="1" fontId="5" fillId="0" borderId="0" xfId="0" applyNumberFormat="1" applyFont="1" applyFill="1" applyAlignment="1">
      <alignment horizontal="left" vertical="center"/>
    </xf>
    <xf numFmtId="0" fontId="0" fillId="0" borderId="0" xfId="0" applyAlignment="1">
      <alignment horizontal="left"/>
    </xf>
    <xf numFmtId="0" fontId="0" fillId="0" borderId="0" xfId="0" applyAlignment="1">
      <alignment horizontal="center"/>
    </xf>
    <xf numFmtId="1" fontId="12" fillId="0" borderId="0" xfId="0" applyNumberFormat="1" applyFont="1" applyFill="1" applyAlignment="1">
      <alignment vertical="center"/>
    </xf>
    <xf numFmtId="1" fontId="13" fillId="0" borderId="0" xfId="0" applyNumberFormat="1" applyFont="1" applyFill="1" applyAlignment="1">
      <alignment vertical="center"/>
    </xf>
    <xf numFmtId="1" fontId="4" fillId="0" borderId="0" xfId="0" applyNumberFormat="1" applyFont="1" applyFill="1" applyBorder="1" applyAlignment="1">
      <alignment horizontal="center" vertical="center"/>
    </xf>
    <xf numFmtId="1" fontId="3" fillId="0" borderId="0" xfId="0" quotePrefix="1" applyNumberFormat="1" applyFont="1" applyFill="1" applyBorder="1" applyAlignment="1">
      <alignment horizontal="lef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3" fillId="0" borderId="0" xfId="0" applyFont="1" applyBorder="1" applyAlignment="1">
      <alignment wrapText="1"/>
    </xf>
    <xf numFmtId="0" fontId="7" fillId="0" borderId="23" xfId="0" applyFont="1" applyBorder="1" applyAlignment="1">
      <alignment wrapText="1"/>
    </xf>
    <xf numFmtId="0" fontId="7" fillId="0" borderId="0" xfId="0" applyFont="1" applyBorder="1" applyAlignment="1">
      <alignment wrapText="1"/>
    </xf>
    <xf numFmtId="1" fontId="4" fillId="0" borderId="0" xfId="0" applyNumberFormat="1" applyFont="1" applyFill="1" applyBorder="1" applyAlignment="1">
      <alignment horizontal="center" vertical="center"/>
    </xf>
    <xf numFmtId="1" fontId="4" fillId="0" borderId="6" xfId="0" applyNumberFormat="1" applyFont="1" applyFill="1" applyBorder="1" applyAlignment="1">
      <alignment horizontal="center" vertical="center"/>
    </xf>
    <xf numFmtId="1" fontId="3" fillId="0" borderId="8"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1" fontId="3" fillId="0" borderId="12" xfId="0" applyNumberFormat="1" applyFont="1" applyFill="1" applyBorder="1" applyAlignment="1">
      <alignment horizontal="center" vertical="center"/>
    </xf>
    <xf numFmtId="1" fontId="3" fillId="0" borderId="13" xfId="0" applyNumberFormat="1" applyFont="1" applyFill="1" applyBorder="1" applyAlignment="1">
      <alignment horizontal="center" vertical="center"/>
    </xf>
    <xf numFmtId="1" fontId="3" fillId="0" borderId="16" xfId="0" applyNumberFormat="1" applyFont="1" applyFill="1" applyBorder="1" applyAlignment="1">
      <alignment horizontal="center" vertical="center"/>
    </xf>
    <xf numFmtId="1" fontId="3" fillId="0" borderId="17" xfId="0" applyNumberFormat="1" applyFont="1" applyFill="1" applyBorder="1" applyAlignment="1">
      <alignment horizontal="center" vertical="center"/>
    </xf>
    <xf numFmtId="1" fontId="3" fillId="0" borderId="4" xfId="0" quotePrefix="1" applyNumberFormat="1" applyFont="1" applyFill="1" applyBorder="1" applyAlignment="1">
      <alignment horizontal="left" vertical="center"/>
    </xf>
    <xf numFmtId="1" fontId="3" fillId="0" borderId="0" xfId="0" quotePrefix="1" applyNumberFormat="1" applyFont="1" applyFill="1" applyBorder="1" applyAlignment="1">
      <alignment horizontal="lef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3" fillId="0" borderId="0" xfId="0" applyFont="1" applyBorder="1" applyAlignment="1">
      <alignment wrapText="1"/>
    </xf>
    <xf numFmtId="0" fontId="7" fillId="0" borderId="23" xfId="0" applyFont="1" applyBorder="1" applyAlignment="1">
      <alignment horizontal="left" wrapText="1"/>
    </xf>
    <xf numFmtId="0" fontId="7" fillId="0" borderId="0" xfId="0" applyFont="1" applyBorder="1" applyAlignment="1">
      <alignment horizontal="left" wrapText="1"/>
    </xf>
    <xf numFmtId="0" fontId="7" fillId="0" borderId="23" xfId="0" quotePrefix="1" applyFont="1" applyBorder="1" applyAlignment="1">
      <alignment horizontal="left" vertical="top" wrapText="1"/>
    </xf>
    <xf numFmtId="0" fontId="7" fillId="0" borderId="0" xfId="0" quotePrefix="1" applyFont="1" applyBorder="1" applyAlignment="1">
      <alignment horizontal="left" vertical="top" wrapText="1"/>
    </xf>
    <xf numFmtId="0" fontId="7" fillId="0" borderId="5" xfId="0" quotePrefix="1" applyFont="1" applyBorder="1" applyAlignment="1">
      <alignment horizontal="lef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7" fillId="0" borderId="23"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23" xfId="0" applyFont="1" applyBorder="1" applyAlignment="1">
      <alignment wrapText="1"/>
    </xf>
    <xf numFmtId="0" fontId="7" fillId="0" borderId="0" xfId="0" applyFont="1" applyBorder="1" applyAlignment="1">
      <alignment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7" fillId="0" borderId="5" xfId="0" applyFont="1" applyBorder="1" applyAlignment="1">
      <alignment horizontal="left" wrapText="1"/>
    </xf>
    <xf numFmtId="0" fontId="7" fillId="0" borderId="23" xfId="0" quotePrefix="1" applyFont="1" applyBorder="1" applyAlignment="1">
      <alignment horizontal="left" wrapText="1"/>
    </xf>
    <xf numFmtId="0" fontId="7" fillId="0" borderId="0" xfId="0" quotePrefix="1" applyFont="1" applyBorder="1" applyAlignment="1">
      <alignment horizontal="left" wrapText="1"/>
    </xf>
    <xf numFmtId="0" fontId="7" fillId="0" borderId="5" xfId="0" quotePrefix="1" applyFont="1" applyBorder="1" applyAlignment="1">
      <alignment horizontal="left" wrapText="1"/>
    </xf>
    <xf numFmtId="0" fontId="3" fillId="0" borderId="23"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top" wrapText="1"/>
    </xf>
    <xf numFmtId="0" fontId="3" fillId="0" borderId="0" xfId="0" applyFont="1" applyBorder="1" applyAlignment="1">
      <alignment horizontal="center" vertical="top" wrapText="1"/>
    </xf>
  </cellXfs>
  <cellStyles count="3">
    <cellStyle name="Hyperlink 2"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gbmrb1000.wsatkins.com\gbmrbhome$\TAYL1470\My%20Documents\My%20Received%20Files\TEE%20Table_081111.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ST"/>
      <sheetName val="MSA Audit Trail"/>
      <sheetName val="TEE summary"/>
      <sheetName val="TEE Table_Option A"/>
      <sheetName val="TEE Table_Option B"/>
      <sheetName val="TEE Table_Option C"/>
      <sheetName val="TEE Table_Option D"/>
      <sheetName val="TEE Table_Option B (081111)"/>
      <sheetName val="TEE_Option B (081111)  New Vers"/>
      <sheetName val="DD Revenues"/>
      <sheetName val="Attraction Revenues"/>
      <sheetName val="MOIRA Revenues"/>
      <sheetName val="Parking Revenue"/>
      <sheetName val="capex and opex costs"/>
      <sheetName val="Rail VAT adjustment"/>
      <sheetName val="Decongestion"/>
      <sheetName val="Accidents"/>
      <sheetName val="fuel duty adjust"/>
      <sheetName val="TUBACONTROL"/>
      <sheetName val="TEE Table_DirDemA"/>
      <sheetName val="TEE Table_DirDemB"/>
      <sheetName val="TEE Table_DirDemC"/>
      <sheetName val="TEE Table_DirDemD"/>
      <sheetName val="TEE Table_AttA"/>
      <sheetName val="TEE Table_AttB"/>
      <sheetName val="TEE Table_AttC"/>
      <sheetName val="TEE Table_MOIRA"/>
      <sheetName val="AttA_OUT"/>
      <sheetName val="AttB_OUT"/>
      <sheetName val="AttC_OUT"/>
      <sheetName val="MOIRA_OUT"/>
      <sheetName val="summary generation"/>
      <sheetName val="FullA_OUT"/>
      <sheetName val="ReducedA_OUT"/>
      <sheetName val="SeasonA_OUT"/>
      <sheetName val="FullB_OUT"/>
      <sheetName val="ReducedB_OUT"/>
      <sheetName val="SeasonB_OUT"/>
      <sheetName val="FullC_OUT"/>
      <sheetName val="ReducedC_OUT"/>
      <sheetName val="SeasonC_OUT"/>
      <sheetName val="FullD_OUT"/>
      <sheetName val="ReducedD_OUT"/>
      <sheetName val="SeasonD_OUT"/>
      <sheetName val="Scheme Costs - Option A"/>
      <sheetName val="Scheme Costs - Option B"/>
      <sheetName val="Scheme Costs - Option C"/>
      <sheetName val="Scheme Costs - Option D"/>
      <sheetName val="summary all years for TEE"/>
      <sheetName val="summary 2011"/>
      <sheetName val="summary 2016"/>
      <sheetName val="summary 2021"/>
      <sheetName val="operating ratio"/>
      <sheetName val="growth rates"/>
      <sheetName val="crowding"/>
      <sheetName val="Revenue and Destinations 2011"/>
      <sheetName val="Revenue and Destinations 2016"/>
      <sheetName val="Revenue and Destinations 2021"/>
      <sheetName val="decongestion and accidents"/>
      <sheetName val="fuel duty adjustment"/>
      <sheetName val="Station Construction &amp; Opex"/>
      <sheetName val="CAPEX"/>
      <sheetName val="Train OPEX Summary"/>
      <sheetName val="Train OPEX Opt B"/>
      <sheetName val="parking revenue - step 1"/>
    </sheetNames>
    <sheetDataSet>
      <sheetData sheetId="0"/>
      <sheetData sheetId="1"/>
      <sheetData sheetId="2"/>
      <sheetData sheetId="3"/>
      <sheetData sheetId="4"/>
      <sheetData sheetId="5"/>
      <sheetData sheetId="6"/>
      <sheetData sheetId="7"/>
      <sheetData sheetId="8">
        <row r="24">
          <cell r="D24">
            <v>0</v>
          </cell>
          <cell r="E24">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66">
    <tabColor theme="9" tint="0.39997558519241921"/>
    <pageSetUpPr fitToPage="1"/>
  </sheetPr>
  <dimension ref="B1:N199"/>
  <sheetViews>
    <sheetView showGridLines="0" tabSelected="1" zoomScaleNormal="100" workbookViewId="0">
      <selection activeCell="C86" sqref="C86"/>
    </sheetView>
  </sheetViews>
  <sheetFormatPr defaultRowHeight="12"/>
  <cols>
    <col min="1" max="1" width="0.85546875" style="2" customWidth="1"/>
    <col min="2" max="2" width="47.7109375" style="2" customWidth="1"/>
    <col min="3" max="3" width="13.42578125" style="2" customWidth="1"/>
    <col min="4" max="4" width="11.42578125" style="90" customWidth="1"/>
    <col min="5" max="5" width="16" style="2" customWidth="1"/>
    <col min="6" max="6" width="16.140625" style="2" customWidth="1"/>
    <col min="7" max="7" width="15.28515625" style="2" customWidth="1"/>
    <col min="8" max="8" width="11.7109375" style="2" customWidth="1"/>
    <col min="9" max="9" width="8.140625" style="2" customWidth="1"/>
    <col min="10" max="10" width="10" style="2" customWidth="1"/>
    <col min="11" max="11" width="9.140625" style="2"/>
    <col min="12" max="12" width="19.140625" style="2" customWidth="1"/>
    <col min="13" max="13" width="11.28515625" style="2" bestFit="1" customWidth="1"/>
    <col min="14" max="14" width="16" style="2" customWidth="1"/>
    <col min="15" max="16384" width="9.140625" style="2"/>
  </cols>
  <sheetData>
    <row r="1" spans="2:10" ht="21.75" customHeight="1">
      <c r="B1" s="93" t="s">
        <v>205</v>
      </c>
    </row>
    <row r="2" spans="2:10" ht="21.75" customHeight="1">
      <c r="B2" s="94" t="s">
        <v>206</v>
      </c>
    </row>
    <row r="3" spans="2:10" ht="17.25" thickBot="1">
      <c r="B3" s="1" t="s">
        <v>0</v>
      </c>
      <c r="D3" s="1"/>
    </row>
    <row r="4" spans="2:10">
      <c r="B4" s="3"/>
      <c r="C4" s="4"/>
      <c r="D4" s="5"/>
      <c r="E4" s="4"/>
      <c r="F4" s="4"/>
      <c r="G4" s="4"/>
      <c r="H4" s="4"/>
      <c r="I4" s="4"/>
      <c r="J4" s="6"/>
    </row>
    <row r="5" spans="2:10">
      <c r="B5" s="7" t="s">
        <v>1</v>
      </c>
      <c r="C5" s="8" t="s">
        <v>2</v>
      </c>
      <c r="D5" s="9"/>
      <c r="E5" s="102" t="s">
        <v>3</v>
      </c>
      <c r="F5" s="102"/>
      <c r="G5" s="8" t="s">
        <v>4</v>
      </c>
      <c r="H5" s="102" t="s">
        <v>5</v>
      </c>
      <c r="I5" s="102"/>
      <c r="J5" s="10" t="s">
        <v>6</v>
      </c>
    </row>
    <row r="6" spans="2:10">
      <c r="B6" s="7" t="s">
        <v>7</v>
      </c>
      <c r="C6" s="8" t="s">
        <v>8</v>
      </c>
      <c r="D6" s="9"/>
      <c r="E6" s="103" t="s">
        <v>9</v>
      </c>
      <c r="F6" s="103"/>
      <c r="G6" s="8" t="s">
        <v>10</v>
      </c>
      <c r="H6" s="103" t="s">
        <v>10</v>
      </c>
      <c r="I6" s="103"/>
      <c r="J6" s="10"/>
    </row>
    <row r="7" spans="2:10">
      <c r="B7" s="11" t="s">
        <v>11</v>
      </c>
      <c r="C7" s="12">
        <f>SUM(E7:J7)</f>
        <v>218086</v>
      </c>
      <c r="D7" s="13"/>
      <c r="E7" s="104">
        <f>'TUBA Core 3% OB'!E4</f>
        <v>218086</v>
      </c>
      <c r="F7" s="105"/>
      <c r="G7" s="12"/>
      <c r="H7" s="104"/>
      <c r="I7" s="105"/>
      <c r="J7" s="14"/>
    </row>
    <row r="8" spans="2:10">
      <c r="B8" s="11" t="s">
        <v>12</v>
      </c>
      <c r="C8" s="12">
        <f>SUM(E8:J8)</f>
        <v>-2051</v>
      </c>
      <c r="D8" s="13"/>
      <c r="E8" s="104">
        <f>'TUBA Core 3% OB'!E5</f>
        <v>-2051</v>
      </c>
      <c r="F8" s="105"/>
      <c r="G8" s="12"/>
      <c r="H8" s="104"/>
      <c r="I8" s="105"/>
      <c r="J8" s="14"/>
    </row>
    <row r="9" spans="2:10">
      <c r="B9" s="11" t="s">
        <v>13</v>
      </c>
      <c r="C9" s="12">
        <f>SUM(E9:J9)</f>
        <v>0</v>
      </c>
      <c r="D9" s="13"/>
      <c r="E9" s="104">
        <f>'TUBA Core 3% OB'!E6</f>
        <v>0</v>
      </c>
      <c r="F9" s="105"/>
      <c r="G9" s="12"/>
      <c r="H9" s="104"/>
      <c r="I9" s="105"/>
      <c r="J9" s="14"/>
    </row>
    <row r="10" spans="2:10" ht="12.75" thickBot="1">
      <c r="B10" s="11" t="s">
        <v>14</v>
      </c>
      <c r="C10" s="15">
        <f>SUM(E10:J10)</f>
        <v>0</v>
      </c>
      <c r="D10" s="13"/>
      <c r="E10" s="106">
        <f>'TUBA Core 3% OB'!E7</f>
        <v>0</v>
      </c>
      <c r="F10" s="107"/>
      <c r="G10" s="15"/>
      <c r="H10" s="106"/>
      <c r="I10" s="107"/>
      <c r="J10" s="16"/>
    </row>
    <row r="11" spans="2:10" ht="12.75" thickBot="1">
      <c r="B11" s="7" t="s">
        <v>15</v>
      </c>
      <c r="C11" s="17">
        <f>SUM(E11:J11)</f>
        <v>216035</v>
      </c>
      <c r="D11" s="18" t="s">
        <v>16</v>
      </c>
      <c r="E11" s="108">
        <f>SUM(E7:F10)</f>
        <v>216035</v>
      </c>
      <c r="F11" s="109"/>
      <c r="G11" s="17">
        <f>SUM(G7:G10)</f>
        <v>0</v>
      </c>
      <c r="H11" s="108">
        <f>SUM(H7:I10)</f>
        <v>0</v>
      </c>
      <c r="I11" s="109"/>
      <c r="J11" s="17">
        <f>SUM(J7:J10)</f>
        <v>0</v>
      </c>
    </row>
    <row r="12" spans="2:10">
      <c r="B12" s="11"/>
      <c r="C12" s="13"/>
      <c r="D12" s="19"/>
      <c r="E12" s="13"/>
      <c r="F12" s="13"/>
      <c r="G12" s="13"/>
      <c r="H12" s="13"/>
      <c r="I12" s="13"/>
      <c r="J12" s="20"/>
    </row>
    <row r="13" spans="2:10">
      <c r="B13" s="7" t="s">
        <v>17</v>
      </c>
      <c r="C13" s="8" t="s">
        <v>2</v>
      </c>
      <c r="D13" s="9"/>
      <c r="E13" s="102" t="s">
        <v>3</v>
      </c>
      <c r="F13" s="102"/>
      <c r="G13" s="8" t="s">
        <v>4</v>
      </c>
      <c r="H13" s="102" t="s">
        <v>5</v>
      </c>
      <c r="I13" s="102"/>
      <c r="J13" s="10" t="s">
        <v>6</v>
      </c>
    </row>
    <row r="14" spans="2:10">
      <c r="B14" s="7" t="s">
        <v>7</v>
      </c>
      <c r="C14" s="8" t="s">
        <v>8</v>
      </c>
      <c r="D14" s="9"/>
      <c r="E14" s="103" t="s">
        <v>9</v>
      </c>
      <c r="F14" s="103"/>
      <c r="G14" s="8" t="s">
        <v>10</v>
      </c>
      <c r="H14" s="103" t="s">
        <v>10</v>
      </c>
      <c r="I14" s="103"/>
      <c r="J14" s="10"/>
    </row>
    <row r="15" spans="2:10">
      <c r="B15" s="11" t="s">
        <v>11</v>
      </c>
      <c r="C15" s="12">
        <f>SUM(E15:J15)</f>
        <v>359959</v>
      </c>
      <c r="D15" s="19"/>
      <c r="E15" s="104">
        <f>'TUBA Core 3% OB'!E11</f>
        <v>359959</v>
      </c>
      <c r="F15" s="105"/>
      <c r="G15" s="12"/>
      <c r="H15" s="104"/>
      <c r="I15" s="105"/>
      <c r="J15" s="14"/>
    </row>
    <row r="16" spans="2:10">
      <c r="B16" s="11" t="s">
        <v>12</v>
      </c>
      <c r="C16" s="12">
        <f>SUM(E16:J16)</f>
        <v>-28638</v>
      </c>
      <c r="D16" s="19"/>
      <c r="E16" s="104">
        <f>'TUBA Core 3% OB'!E12</f>
        <v>-28638</v>
      </c>
      <c r="F16" s="105"/>
      <c r="G16" s="12"/>
      <c r="H16" s="104"/>
      <c r="I16" s="105"/>
      <c r="J16" s="14"/>
    </row>
    <row r="17" spans="2:14">
      <c r="B17" s="11" t="s">
        <v>13</v>
      </c>
      <c r="C17" s="12">
        <f>SUM(E17:J17)</f>
        <v>0</v>
      </c>
      <c r="D17" s="19"/>
      <c r="E17" s="104">
        <f>'TUBA Core 3% OB'!E13</f>
        <v>0</v>
      </c>
      <c r="F17" s="105"/>
      <c r="G17" s="12"/>
      <c r="H17" s="104"/>
      <c r="I17" s="105"/>
      <c r="J17" s="14"/>
    </row>
    <row r="18" spans="2:14" ht="12.75" thickBot="1">
      <c r="B18" s="11" t="s">
        <v>14</v>
      </c>
      <c r="C18" s="15">
        <f>SUM(E18:J18)</f>
        <v>0</v>
      </c>
      <c r="D18" s="19"/>
      <c r="E18" s="106">
        <f>'TUBA Core 3% OB'!E14</f>
        <v>0</v>
      </c>
      <c r="F18" s="107"/>
      <c r="G18" s="15"/>
      <c r="H18" s="104"/>
      <c r="I18" s="105"/>
      <c r="J18" s="16"/>
    </row>
    <row r="19" spans="2:14" ht="12.75" thickBot="1">
      <c r="B19" s="7" t="s">
        <v>18</v>
      </c>
      <c r="C19" s="17">
        <f>SUM(E19:J19)</f>
        <v>331321</v>
      </c>
      <c r="D19" s="18" t="s">
        <v>19</v>
      </c>
      <c r="E19" s="108">
        <f>SUM(E15:F18)</f>
        <v>331321</v>
      </c>
      <c r="F19" s="109"/>
      <c r="G19" s="17">
        <f>SUM(G15:G18)</f>
        <v>0</v>
      </c>
      <c r="H19" s="108">
        <f>SUM(H15:I18)</f>
        <v>0</v>
      </c>
      <c r="I19" s="109"/>
      <c r="J19" s="17">
        <f>SUM(J15:J18)</f>
        <v>0</v>
      </c>
    </row>
    <row r="20" spans="2:14">
      <c r="B20" s="11"/>
      <c r="C20" s="13"/>
      <c r="D20" s="19"/>
      <c r="E20" s="13"/>
      <c r="F20" s="13"/>
      <c r="G20" s="13"/>
      <c r="H20" s="13"/>
      <c r="I20" s="13"/>
      <c r="J20" s="20"/>
    </row>
    <row r="21" spans="2:14">
      <c r="B21" s="7" t="s">
        <v>20</v>
      </c>
      <c r="C21" s="13"/>
      <c r="D21" s="19"/>
      <c r="E21" s="13"/>
      <c r="F21" s="13"/>
      <c r="G21" s="13"/>
      <c r="H21" s="13"/>
      <c r="I21" s="13"/>
      <c r="J21" s="20"/>
    </row>
    <row r="22" spans="2:14">
      <c r="B22" s="7" t="s">
        <v>7</v>
      </c>
      <c r="C22" s="13"/>
      <c r="D22" s="19"/>
      <c r="E22" s="8" t="s">
        <v>21</v>
      </c>
      <c r="F22" s="8" t="s">
        <v>22</v>
      </c>
      <c r="G22" s="8" t="s">
        <v>10</v>
      </c>
      <c r="H22" s="8" t="s">
        <v>23</v>
      </c>
      <c r="I22" s="8" t="s">
        <v>22</v>
      </c>
      <c r="J22" s="20"/>
      <c r="N22" s="21"/>
    </row>
    <row r="23" spans="2:14">
      <c r="B23" s="11" t="s">
        <v>11</v>
      </c>
      <c r="C23" s="12">
        <f>SUM(E23:J23)</f>
        <v>317076</v>
      </c>
      <c r="D23" s="19"/>
      <c r="E23" s="12">
        <f>'TUBA Core 3% OB'!D18</f>
        <v>165750</v>
      </c>
      <c r="F23" s="12">
        <f>'TUBA Core 3% OB'!F18</f>
        <v>151326</v>
      </c>
      <c r="G23" s="12"/>
      <c r="H23" s="12"/>
      <c r="I23" s="12"/>
      <c r="J23" s="14"/>
    </row>
    <row r="24" spans="2:14">
      <c r="B24" s="11" t="s">
        <v>12</v>
      </c>
      <c r="C24" s="12">
        <f>SUM(E24:J24)</f>
        <v>37857</v>
      </c>
      <c r="D24" s="19"/>
      <c r="E24" s="12">
        <f>'TUBA Core 3% OB'!D19</f>
        <v>7745</v>
      </c>
      <c r="F24" s="12">
        <f>'TUBA Core 3% OB'!F19</f>
        <v>30112</v>
      </c>
      <c r="G24" s="12"/>
      <c r="H24" s="12"/>
      <c r="I24" s="12"/>
      <c r="J24" s="14"/>
    </row>
    <row r="25" spans="2:14">
      <c r="B25" s="11" t="s">
        <v>13</v>
      </c>
      <c r="C25" s="12">
        <f>SUM(E25:J25)</f>
        <v>0</v>
      </c>
      <c r="D25" s="19"/>
      <c r="E25" s="12">
        <f>'TUBA Core 3% OB'!D20</f>
        <v>0</v>
      </c>
      <c r="F25" s="12">
        <f>'TUBA Core 3% OB'!F20</f>
        <v>0</v>
      </c>
      <c r="G25" s="12"/>
      <c r="H25" s="12"/>
      <c r="I25" s="12"/>
      <c r="J25" s="14"/>
    </row>
    <row r="26" spans="2:14" ht="12.75" thickBot="1">
      <c r="B26" s="11" t="s">
        <v>14</v>
      </c>
      <c r="C26" s="15">
        <f>SUM(E26:J26)</f>
        <v>0</v>
      </c>
      <c r="D26" s="19"/>
      <c r="E26" s="15">
        <f>'[1]TEE_Option B (081111)  New Vers'!D24</f>
        <v>0</v>
      </c>
      <c r="F26" s="15">
        <f>'[1]TEE_Option B (081111)  New Vers'!E24</f>
        <v>0</v>
      </c>
      <c r="G26" s="15"/>
      <c r="H26" s="15"/>
      <c r="I26" s="15"/>
      <c r="J26" s="16"/>
    </row>
    <row r="27" spans="2:14" ht="12.75" thickBot="1">
      <c r="B27" s="7" t="s">
        <v>24</v>
      </c>
      <c r="C27" s="17">
        <f>SUM(E27:J27)</f>
        <v>354933</v>
      </c>
      <c r="D27" s="18" t="s">
        <v>25</v>
      </c>
      <c r="E27" s="17">
        <f t="shared" ref="E27:J27" si="0">SUM(E23:E26)</f>
        <v>173495</v>
      </c>
      <c r="F27" s="17">
        <f t="shared" si="0"/>
        <v>181438</v>
      </c>
      <c r="G27" s="17">
        <f t="shared" si="0"/>
        <v>0</v>
      </c>
      <c r="H27" s="17">
        <f t="shared" si="0"/>
        <v>0</v>
      </c>
      <c r="I27" s="17">
        <f t="shared" si="0"/>
        <v>0</v>
      </c>
      <c r="J27" s="17">
        <f t="shared" si="0"/>
        <v>0</v>
      </c>
    </row>
    <row r="28" spans="2:14">
      <c r="B28" s="11"/>
      <c r="C28" s="13"/>
      <c r="D28" s="19"/>
      <c r="E28" s="13"/>
      <c r="F28" s="13"/>
      <c r="G28" s="13"/>
      <c r="H28" s="13"/>
      <c r="I28" s="13"/>
      <c r="J28" s="20"/>
    </row>
    <row r="29" spans="2:14">
      <c r="B29" s="7" t="s">
        <v>26</v>
      </c>
      <c r="C29" s="13"/>
      <c r="D29" s="19"/>
      <c r="E29" s="13"/>
      <c r="F29" s="13"/>
      <c r="G29" s="8" t="s">
        <v>10</v>
      </c>
      <c r="H29" s="103" t="s">
        <v>10</v>
      </c>
      <c r="I29" s="103"/>
      <c r="J29" s="20"/>
    </row>
    <row r="30" spans="2:14">
      <c r="B30" s="11" t="s">
        <v>27</v>
      </c>
      <c r="C30" s="12">
        <f>SUM(E30:J30)</f>
        <v>0</v>
      </c>
      <c r="D30" s="19"/>
      <c r="E30" s="104"/>
      <c r="F30" s="105"/>
      <c r="G30" s="12"/>
      <c r="H30" s="104"/>
      <c r="I30" s="105"/>
      <c r="J30" s="14"/>
    </row>
    <row r="31" spans="2:14">
      <c r="B31" s="11" t="s">
        <v>28</v>
      </c>
      <c r="C31" s="12">
        <f>SUM(E31:J31)</f>
        <v>0</v>
      </c>
      <c r="D31" s="19"/>
      <c r="E31" s="104"/>
      <c r="F31" s="105"/>
      <c r="G31" s="12"/>
      <c r="H31" s="104"/>
      <c r="I31" s="105"/>
      <c r="J31" s="14"/>
    </row>
    <row r="32" spans="2:14">
      <c r="B32" s="11" t="s">
        <v>29</v>
      </c>
      <c r="C32" s="12">
        <f>SUM(E32:J32)</f>
        <v>0</v>
      </c>
      <c r="D32" s="19"/>
      <c r="E32" s="104"/>
      <c r="F32" s="105"/>
      <c r="G32" s="12"/>
      <c r="H32" s="104"/>
      <c r="I32" s="105"/>
      <c r="J32" s="14"/>
    </row>
    <row r="33" spans="2:12" ht="12.75" thickBot="1">
      <c r="B33" s="11" t="s">
        <v>30</v>
      </c>
      <c r="C33" s="15">
        <f>SUM(E33:J33)</f>
        <v>0</v>
      </c>
      <c r="D33" s="19"/>
      <c r="E33" s="106"/>
      <c r="F33" s="107"/>
      <c r="G33" s="15"/>
      <c r="H33" s="104"/>
      <c r="I33" s="105"/>
      <c r="J33" s="16"/>
    </row>
    <row r="34" spans="2:12" ht="13.5" customHeight="1" thickBot="1">
      <c r="B34" s="7" t="s">
        <v>24</v>
      </c>
      <c r="C34" s="17">
        <f>SUM(E34:J34)</f>
        <v>0</v>
      </c>
      <c r="D34" s="18" t="s">
        <v>31</v>
      </c>
      <c r="E34" s="108">
        <f>SUM(E30:F33)</f>
        <v>0</v>
      </c>
      <c r="F34" s="109"/>
      <c r="G34" s="17">
        <f>SUM(G30:G33)</f>
        <v>0</v>
      </c>
      <c r="H34" s="108">
        <f>SUM(H30:H33)</f>
        <v>0</v>
      </c>
      <c r="I34" s="109"/>
      <c r="J34" s="17">
        <f>SUM(J30:J33)</f>
        <v>0</v>
      </c>
    </row>
    <row r="35" spans="2:12">
      <c r="B35" s="11"/>
      <c r="C35" s="13"/>
      <c r="D35" s="19"/>
      <c r="E35" s="13"/>
      <c r="F35" s="13"/>
      <c r="G35" s="13"/>
      <c r="H35" s="13"/>
      <c r="I35" s="13"/>
      <c r="J35" s="20"/>
    </row>
    <row r="36" spans="2:12">
      <c r="B36" s="7" t="s">
        <v>32</v>
      </c>
      <c r="C36" s="13"/>
      <c r="D36" s="19"/>
      <c r="E36" s="13"/>
      <c r="F36" s="13"/>
      <c r="G36" s="13"/>
      <c r="H36" s="13"/>
      <c r="I36" s="13"/>
      <c r="J36" s="20"/>
    </row>
    <row r="37" spans="2:12" ht="12.75" thickBot="1">
      <c r="B37" s="11" t="s">
        <v>33</v>
      </c>
      <c r="C37" s="15">
        <f>SUM(E37:J37)</f>
        <v>0</v>
      </c>
      <c r="D37" s="18" t="s">
        <v>34</v>
      </c>
      <c r="E37" s="104"/>
      <c r="F37" s="105"/>
      <c r="G37" s="12"/>
      <c r="H37" s="104"/>
      <c r="I37" s="105"/>
      <c r="J37" s="14"/>
    </row>
    <row r="38" spans="2:12" ht="12.75" thickBot="1">
      <c r="B38" s="7" t="s">
        <v>35</v>
      </c>
      <c r="C38" s="17">
        <f>C27+C34+C37</f>
        <v>354933</v>
      </c>
      <c r="D38" s="110" t="s">
        <v>36</v>
      </c>
      <c r="E38" s="111"/>
      <c r="F38" s="13"/>
      <c r="G38" s="13"/>
      <c r="H38" s="13"/>
      <c r="I38" s="13"/>
      <c r="J38" s="20"/>
    </row>
    <row r="39" spans="2:12">
      <c r="B39" s="11"/>
      <c r="C39" s="13"/>
      <c r="D39" s="13"/>
      <c r="E39" s="13"/>
      <c r="F39" s="13"/>
      <c r="G39" s="13"/>
      <c r="H39" s="13"/>
      <c r="I39" s="13"/>
      <c r="J39" s="20"/>
    </row>
    <row r="40" spans="2:12" ht="12.75" thickBot="1">
      <c r="B40" s="11" t="s">
        <v>8</v>
      </c>
      <c r="C40" s="13"/>
      <c r="D40" s="13"/>
      <c r="E40" s="13"/>
      <c r="F40" s="13"/>
      <c r="G40" s="13"/>
      <c r="H40" s="13"/>
      <c r="I40" s="13"/>
      <c r="J40" s="20"/>
    </row>
    <row r="41" spans="2:12" ht="12.75" thickBot="1">
      <c r="B41" s="22" t="s">
        <v>37</v>
      </c>
      <c r="C41" s="17">
        <f>C11+C19+C38</f>
        <v>902289</v>
      </c>
      <c r="D41" s="110" t="s">
        <v>38</v>
      </c>
      <c r="E41" s="111"/>
      <c r="F41" s="13"/>
      <c r="G41" s="13"/>
      <c r="H41" s="13"/>
      <c r="I41" s="13"/>
      <c r="J41" s="20"/>
    </row>
    <row r="42" spans="2:12">
      <c r="B42" s="23"/>
      <c r="C42" s="21"/>
      <c r="D42" s="24"/>
      <c r="E42" s="21"/>
      <c r="F42" s="21"/>
      <c r="G42" s="21"/>
      <c r="H42" s="21"/>
      <c r="I42" s="21"/>
      <c r="J42" s="25"/>
    </row>
    <row r="43" spans="2:12" ht="12.75" thickBot="1">
      <c r="B43" s="26"/>
      <c r="C43" s="27" t="s">
        <v>39</v>
      </c>
      <c r="D43" s="28"/>
      <c r="E43" s="29"/>
      <c r="F43" s="29"/>
      <c r="G43" s="29"/>
      <c r="H43" s="29"/>
      <c r="I43" s="29"/>
      <c r="J43" s="30"/>
    </row>
    <row r="44" spans="2:12" ht="18" customHeight="1">
      <c r="C44" s="31"/>
      <c r="D44" s="32"/>
      <c r="E44" s="31"/>
      <c r="F44" s="31"/>
      <c r="G44" s="31"/>
      <c r="H44" s="31"/>
      <c r="I44" s="31"/>
      <c r="J44" s="31"/>
    </row>
    <row r="45" spans="2:12" ht="17.25" thickBot="1">
      <c r="B45" s="1" t="s">
        <v>40</v>
      </c>
      <c r="C45" s="31"/>
      <c r="D45" s="32"/>
      <c r="E45" s="31"/>
      <c r="F45" s="31"/>
      <c r="G45" s="31"/>
      <c r="H45" s="31"/>
      <c r="I45" s="31"/>
      <c r="J45" s="31"/>
    </row>
    <row r="46" spans="2:12" ht="12" customHeight="1">
      <c r="B46" s="33"/>
      <c r="C46" s="34" t="s">
        <v>2</v>
      </c>
      <c r="D46" s="35"/>
      <c r="E46" s="36" t="s">
        <v>3</v>
      </c>
      <c r="F46" s="112" t="s">
        <v>41</v>
      </c>
      <c r="G46" s="112" t="s">
        <v>42</v>
      </c>
      <c r="H46" s="112" t="s">
        <v>43</v>
      </c>
      <c r="I46" s="37"/>
      <c r="J46" s="38"/>
      <c r="K46" s="39"/>
      <c r="L46" s="40"/>
    </row>
    <row r="47" spans="2:12" ht="12" customHeight="1">
      <c r="B47" s="41" t="s">
        <v>44</v>
      </c>
      <c r="C47" s="42" t="s">
        <v>8</v>
      </c>
      <c r="D47" s="43"/>
      <c r="E47" s="44" t="s">
        <v>45</v>
      </c>
      <c r="F47" s="113"/>
      <c r="G47" s="113"/>
      <c r="H47" s="113"/>
      <c r="I47" s="43"/>
      <c r="J47" s="45"/>
      <c r="K47" s="114"/>
      <c r="L47" s="114"/>
    </row>
    <row r="48" spans="2:12" ht="12" customHeight="1">
      <c r="B48" s="46" t="s">
        <v>46</v>
      </c>
      <c r="C48" s="47">
        <f>SUM(E48:H48)</f>
        <v>0</v>
      </c>
      <c r="D48" s="43"/>
      <c r="E48" s="48">
        <f>'TUBA Core 3% OB'!D44</f>
        <v>0</v>
      </c>
      <c r="F48" s="48"/>
      <c r="G48" s="48"/>
      <c r="H48" s="47"/>
      <c r="I48" s="39"/>
      <c r="J48" s="49"/>
      <c r="K48" s="39"/>
      <c r="L48" s="39"/>
    </row>
    <row r="49" spans="2:12" ht="12" customHeight="1">
      <c r="B49" s="46" t="s">
        <v>47</v>
      </c>
      <c r="C49" s="47">
        <f t="shared" ref="C49:C52" si="1">SUM(E49:H49)</f>
        <v>1277</v>
      </c>
      <c r="D49" s="43"/>
      <c r="E49" s="48">
        <f>'TUBA Core 3% OB'!D45</f>
        <v>1277</v>
      </c>
      <c r="F49" s="48"/>
      <c r="G49" s="48"/>
      <c r="H49" s="47"/>
      <c r="I49" s="39"/>
      <c r="J49" s="49"/>
      <c r="K49" s="39"/>
      <c r="L49" s="39"/>
    </row>
    <row r="50" spans="2:12" ht="12" customHeight="1">
      <c r="B50" s="46" t="s">
        <v>48</v>
      </c>
      <c r="C50" s="47">
        <f t="shared" si="1"/>
        <v>57641</v>
      </c>
      <c r="D50" s="50"/>
      <c r="E50" s="48">
        <f>'TUBA Core 3% OB'!C46</f>
        <v>57641</v>
      </c>
      <c r="F50" s="48"/>
      <c r="G50" s="48"/>
      <c r="H50" s="47"/>
      <c r="I50" s="39"/>
      <c r="J50" s="49"/>
      <c r="K50" s="39"/>
      <c r="L50" s="39"/>
    </row>
    <row r="51" spans="2:12" ht="12" customHeight="1">
      <c r="B51" s="46" t="s">
        <v>49</v>
      </c>
      <c r="C51" s="47">
        <f t="shared" si="1"/>
        <v>0</v>
      </c>
      <c r="D51" s="50"/>
      <c r="E51" s="48">
        <v>0</v>
      </c>
      <c r="F51" s="48"/>
      <c r="G51" s="48"/>
      <c r="H51" s="47"/>
      <c r="I51" s="39"/>
      <c r="J51" s="49"/>
      <c r="K51" s="39"/>
      <c r="L51" s="39"/>
    </row>
    <row r="52" spans="2:12" ht="12.75" customHeight="1">
      <c r="B52" s="46" t="s">
        <v>50</v>
      </c>
      <c r="C52" s="47">
        <f t="shared" si="1"/>
        <v>0</v>
      </c>
      <c r="D52" s="43"/>
      <c r="E52" s="48">
        <f>'TUBA Core 3% OB'!D48</f>
        <v>0</v>
      </c>
      <c r="F52" s="48"/>
      <c r="G52" s="48"/>
      <c r="H52" s="47"/>
      <c r="I52" s="39"/>
      <c r="J52" s="49"/>
      <c r="K52" s="39"/>
      <c r="L52" s="39"/>
    </row>
    <row r="53" spans="2:12" ht="12.75" customHeight="1">
      <c r="B53" s="41" t="s">
        <v>51</v>
      </c>
      <c r="C53" s="47">
        <f>SUM(C48:C52)</f>
        <v>58918</v>
      </c>
      <c r="D53" s="51" t="s">
        <v>52</v>
      </c>
      <c r="E53" s="48">
        <f>SUM(E48:E52)</f>
        <v>58918</v>
      </c>
      <c r="F53" s="48"/>
      <c r="G53" s="48"/>
      <c r="H53" s="47"/>
      <c r="I53" s="39"/>
      <c r="J53" s="49"/>
      <c r="K53" s="39"/>
      <c r="L53" s="39"/>
    </row>
    <row r="54" spans="2:12" ht="12" customHeight="1">
      <c r="B54" s="46"/>
      <c r="C54" s="52"/>
      <c r="D54" s="53"/>
      <c r="E54" s="54"/>
      <c r="F54" s="55"/>
      <c r="G54" s="55"/>
      <c r="H54" s="55"/>
      <c r="I54" s="39"/>
      <c r="J54" s="49"/>
      <c r="K54" s="39"/>
      <c r="L54" s="39"/>
    </row>
    <row r="55" spans="2:12">
      <c r="B55" s="41" t="s">
        <v>53</v>
      </c>
      <c r="C55" s="56"/>
      <c r="D55" s="53"/>
      <c r="E55" s="57"/>
      <c r="F55" s="44"/>
      <c r="G55" s="44"/>
      <c r="H55" s="57"/>
      <c r="I55" s="39"/>
      <c r="J55" s="49"/>
      <c r="K55" s="39"/>
      <c r="L55" s="39"/>
    </row>
    <row r="56" spans="2:12" ht="12" customHeight="1">
      <c r="B56" s="46" t="s">
        <v>46</v>
      </c>
      <c r="C56" s="47">
        <f>SUM(E56:H56)</f>
        <v>0</v>
      </c>
      <c r="D56" s="58"/>
      <c r="E56" s="48">
        <f>'TUBA Core 3% OB'!C52</f>
        <v>0</v>
      </c>
      <c r="F56" s="48"/>
      <c r="G56" s="48"/>
      <c r="H56" s="47"/>
      <c r="I56" s="39"/>
      <c r="J56" s="49"/>
      <c r="K56" s="39"/>
      <c r="L56" s="39"/>
    </row>
    <row r="57" spans="2:12" ht="12" customHeight="1">
      <c r="B57" s="46" t="s">
        <v>54</v>
      </c>
      <c r="C57" s="47">
        <f t="shared" ref="C57:C60" si="2">SUM(E57:H57)</f>
        <v>0</v>
      </c>
      <c r="D57" s="58"/>
      <c r="E57" s="48">
        <f>'TUBA Core 3% OB'!C53</f>
        <v>0</v>
      </c>
      <c r="F57" s="48"/>
      <c r="G57" s="48"/>
      <c r="H57" s="47"/>
      <c r="I57" s="39"/>
      <c r="J57" s="49"/>
      <c r="K57" s="39"/>
      <c r="L57" s="39"/>
    </row>
    <row r="58" spans="2:12" ht="12" customHeight="1">
      <c r="B58" s="46" t="s">
        <v>48</v>
      </c>
      <c r="C58" s="47">
        <f t="shared" si="2"/>
        <v>148220</v>
      </c>
      <c r="D58" s="58"/>
      <c r="E58" s="48">
        <f>'TUBA Core 3% OB'!C54</f>
        <v>148220</v>
      </c>
      <c r="F58" s="48"/>
      <c r="G58" s="59"/>
      <c r="H58" s="47"/>
      <c r="I58" s="39"/>
      <c r="J58" s="49"/>
      <c r="K58" s="39"/>
      <c r="L58" s="39"/>
    </row>
    <row r="59" spans="2:12" ht="12" customHeight="1">
      <c r="B59" s="46" t="s">
        <v>49</v>
      </c>
      <c r="C59" s="47">
        <f t="shared" si="2"/>
        <v>0</v>
      </c>
      <c r="D59" s="60"/>
      <c r="E59" s="47">
        <f>'TUBA Core 3% OB'!C55</f>
        <v>0</v>
      </c>
      <c r="F59" s="61"/>
      <c r="G59" s="48"/>
      <c r="H59" s="47"/>
      <c r="I59" s="39"/>
      <c r="J59" s="49"/>
      <c r="K59" s="39"/>
      <c r="L59" s="39"/>
    </row>
    <row r="60" spans="2:12" ht="12" customHeight="1">
      <c r="B60" s="46" t="s">
        <v>50</v>
      </c>
      <c r="C60" s="47">
        <f t="shared" si="2"/>
        <v>0</v>
      </c>
      <c r="D60" s="60"/>
      <c r="E60" s="47">
        <f>'TUBA Core 3% OB'!C56</f>
        <v>0</v>
      </c>
      <c r="F60" s="61"/>
      <c r="G60" s="48"/>
      <c r="H60" s="47"/>
      <c r="I60" s="39"/>
      <c r="J60" s="49"/>
      <c r="K60" s="39"/>
      <c r="L60" s="39"/>
    </row>
    <row r="61" spans="2:12" ht="12.75" customHeight="1">
      <c r="B61" s="46" t="s">
        <v>55</v>
      </c>
      <c r="C61" s="63">
        <f>SUM(C56:C60)</f>
        <v>148220</v>
      </c>
      <c r="D61" s="62" t="s">
        <v>56</v>
      </c>
      <c r="E61" s="47">
        <f>'TUBA Core 3% OB'!C57</f>
        <v>148220</v>
      </c>
      <c r="F61" s="61"/>
      <c r="G61" s="48"/>
      <c r="H61" s="47"/>
      <c r="I61" s="39"/>
      <c r="J61" s="49"/>
      <c r="K61" s="39"/>
      <c r="L61" s="39"/>
    </row>
    <row r="62" spans="2:12" ht="12.75" customHeight="1">
      <c r="B62" s="46" t="s">
        <v>57</v>
      </c>
      <c r="C62" s="52"/>
      <c r="D62" s="53"/>
      <c r="E62" s="55"/>
      <c r="F62" s="55"/>
      <c r="G62" s="55"/>
      <c r="H62" s="55"/>
      <c r="I62" s="39"/>
      <c r="J62" s="49"/>
      <c r="K62" s="39"/>
      <c r="L62" s="39"/>
    </row>
    <row r="63" spans="2:12" ht="13.5" customHeight="1">
      <c r="B63" s="41" t="s">
        <v>58</v>
      </c>
      <c r="C63" s="56"/>
      <c r="D63" s="53"/>
      <c r="E63" s="57"/>
      <c r="F63" s="44"/>
      <c r="G63" s="44"/>
      <c r="H63" s="57"/>
      <c r="I63" s="39"/>
      <c r="J63" s="49"/>
      <c r="K63" s="39"/>
      <c r="L63" s="39"/>
    </row>
    <row r="64" spans="2:12" ht="12.75" customHeight="1">
      <c r="B64" s="46" t="s">
        <v>59</v>
      </c>
      <c r="C64" s="63">
        <f>SUM(E64:H64)</f>
        <v>-28833</v>
      </c>
      <c r="D64" s="64" t="s">
        <v>60</v>
      </c>
      <c r="E64" s="59">
        <f>'TUBA Core 3% OB'!D61</f>
        <v>-28833</v>
      </c>
      <c r="F64" s="48"/>
      <c r="G64" s="48"/>
      <c r="H64" s="48"/>
      <c r="I64" s="65"/>
      <c r="J64" s="49"/>
      <c r="K64" s="39"/>
      <c r="L64" s="39"/>
    </row>
    <row r="65" spans="2:12" ht="12.75" customHeight="1">
      <c r="B65" s="46"/>
      <c r="C65" s="55"/>
      <c r="D65" s="53"/>
      <c r="E65" s="66"/>
      <c r="F65" s="66"/>
      <c r="G65" s="43"/>
      <c r="H65" s="43"/>
      <c r="I65" s="43"/>
      <c r="J65" s="45"/>
      <c r="K65" s="67"/>
      <c r="L65" s="67"/>
    </row>
    <row r="66" spans="2:12" ht="12" customHeight="1">
      <c r="B66" s="41" t="s">
        <v>61</v>
      </c>
      <c r="C66" s="52"/>
      <c r="D66" s="53"/>
      <c r="E66" s="43"/>
      <c r="F66" s="43"/>
      <c r="G66" s="43"/>
      <c r="H66" s="43"/>
      <c r="I66" s="43"/>
      <c r="J66" s="45"/>
      <c r="K66" s="67"/>
      <c r="L66" s="67"/>
    </row>
    <row r="67" spans="2:12" ht="12.75" customHeight="1">
      <c r="B67" s="41" t="s">
        <v>62</v>
      </c>
      <c r="C67" s="63">
        <f>C53+C61</f>
        <v>207138</v>
      </c>
      <c r="D67" s="115" t="s">
        <v>63</v>
      </c>
      <c r="E67" s="116"/>
      <c r="F67" s="43"/>
      <c r="G67" s="43"/>
      <c r="H67" s="43"/>
      <c r="I67" s="43"/>
      <c r="J67" s="68"/>
      <c r="K67" s="67"/>
      <c r="L67" s="69"/>
    </row>
    <row r="68" spans="2:12" ht="12" customHeight="1">
      <c r="B68" s="41" t="s">
        <v>64</v>
      </c>
      <c r="C68" s="83">
        <f>C64</f>
        <v>-28833</v>
      </c>
      <c r="D68" s="125" t="s">
        <v>65</v>
      </c>
      <c r="E68" s="126"/>
      <c r="F68" s="43"/>
      <c r="G68" s="43"/>
      <c r="H68" s="43"/>
      <c r="I68" s="43"/>
      <c r="J68" s="68"/>
      <c r="K68" s="67"/>
      <c r="L68" s="67"/>
    </row>
    <row r="69" spans="2:12" ht="12" customHeight="1">
      <c r="B69" s="46"/>
      <c r="C69" s="66"/>
      <c r="D69" s="114"/>
      <c r="E69" s="114"/>
      <c r="F69" s="43"/>
      <c r="G69" s="43"/>
      <c r="H69" s="43"/>
      <c r="I69" s="43"/>
      <c r="J69" s="68"/>
      <c r="K69" s="67"/>
      <c r="L69" s="67"/>
    </row>
    <row r="70" spans="2:12" ht="12.75" customHeight="1">
      <c r="B70" s="71" t="s">
        <v>66</v>
      </c>
      <c r="C70" s="72"/>
      <c r="D70" s="72"/>
      <c r="E70" s="72"/>
      <c r="F70" s="72"/>
      <c r="G70" s="72"/>
      <c r="H70" s="72"/>
      <c r="I70" s="72"/>
      <c r="J70" s="73"/>
      <c r="K70" s="39"/>
      <c r="L70" s="67"/>
    </row>
    <row r="71" spans="2:12" ht="12" customHeight="1" thickBot="1">
      <c r="B71" s="74" t="s">
        <v>204</v>
      </c>
      <c r="C71" s="75"/>
      <c r="D71" s="75"/>
      <c r="E71" s="75"/>
      <c r="F71" s="75"/>
      <c r="G71" s="75"/>
      <c r="H71" s="75"/>
      <c r="I71" s="75"/>
      <c r="J71" s="76"/>
      <c r="K71" s="39"/>
      <c r="L71" s="67"/>
    </row>
    <row r="72" spans="2:12" ht="18" customHeight="1">
      <c r="C72" s="31"/>
      <c r="D72" s="32"/>
      <c r="E72" s="31"/>
      <c r="F72" s="31"/>
      <c r="G72" s="31"/>
      <c r="H72" s="31"/>
      <c r="I72" s="31"/>
      <c r="J72" s="31"/>
    </row>
    <row r="73" spans="2:12" ht="17.25" thickBot="1">
      <c r="B73" s="1" t="s">
        <v>67</v>
      </c>
      <c r="C73" s="31"/>
      <c r="D73" s="31"/>
      <c r="E73" s="31"/>
      <c r="F73" s="31"/>
      <c r="G73" s="31"/>
      <c r="H73" s="31"/>
      <c r="I73" s="31"/>
      <c r="J73" s="31"/>
    </row>
    <row r="74" spans="2:12" ht="14.25" customHeight="1">
      <c r="B74" s="77"/>
      <c r="C74" s="78"/>
      <c r="D74" s="120"/>
      <c r="E74" s="120"/>
      <c r="F74" s="120"/>
      <c r="G74" s="120"/>
      <c r="H74" s="120"/>
      <c r="I74" s="120"/>
      <c r="J74" s="121"/>
    </row>
    <row r="75" spans="2:12">
      <c r="B75" s="79" t="s">
        <v>68</v>
      </c>
      <c r="C75" s="48"/>
      <c r="D75" s="117" t="s">
        <v>69</v>
      </c>
      <c r="E75" s="118"/>
      <c r="F75" s="118"/>
      <c r="G75" s="118"/>
      <c r="H75" s="118"/>
      <c r="I75" s="118"/>
      <c r="J75" s="119"/>
    </row>
    <row r="76" spans="2:12">
      <c r="B76" s="79" t="s">
        <v>70</v>
      </c>
      <c r="C76" s="80"/>
      <c r="D76" s="117" t="s">
        <v>71</v>
      </c>
      <c r="E76" s="118"/>
      <c r="F76" s="118"/>
      <c r="G76" s="118"/>
      <c r="H76" s="118"/>
      <c r="I76" s="118"/>
      <c r="J76" s="119"/>
    </row>
    <row r="77" spans="2:12">
      <c r="B77" s="79" t="s">
        <v>72</v>
      </c>
      <c r="C77" s="63">
        <f>'TUBA Core 3% OB'!F72</f>
        <v>-10669</v>
      </c>
      <c r="D77" s="117" t="s">
        <v>73</v>
      </c>
      <c r="E77" s="118"/>
      <c r="F77" s="118"/>
      <c r="G77" s="118"/>
      <c r="H77" s="118"/>
      <c r="I77" s="118"/>
      <c r="J77" s="119"/>
    </row>
    <row r="78" spans="2:12">
      <c r="B78" s="81" t="s">
        <v>74</v>
      </c>
      <c r="C78" s="47"/>
      <c r="D78" s="117" t="s">
        <v>75</v>
      </c>
      <c r="E78" s="118"/>
      <c r="F78" s="118"/>
      <c r="G78" s="118"/>
      <c r="H78" s="118"/>
      <c r="I78" s="118"/>
      <c r="J78" s="119"/>
    </row>
    <row r="79" spans="2:12">
      <c r="B79" s="79" t="s">
        <v>76</v>
      </c>
      <c r="C79" s="59">
        <v>23000</v>
      </c>
      <c r="D79" s="117" t="s">
        <v>77</v>
      </c>
      <c r="E79" s="118"/>
      <c r="F79" s="118"/>
      <c r="G79" s="118"/>
      <c r="H79" s="118"/>
      <c r="I79" s="118"/>
      <c r="J79" s="119"/>
    </row>
    <row r="80" spans="2:12" ht="12.75" customHeight="1">
      <c r="B80" s="79" t="s">
        <v>78</v>
      </c>
      <c r="C80" s="70">
        <f>C11</f>
        <v>216035</v>
      </c>
      <c r="D80" s="122" t="s">
        <v>16</v>
      </c>
      <c r="E80" s="123"/>
      <c r="F80" s="123"/>
      <c r="G80" s="123"/>
      <c r="H80" s="123"/>
      <c r="I80" s="123"/>
      <c r="J80" s="124"/>
    </row>
    <row r="81" spans="2:12">
      <c r="B81" s="81" t="s">
        <v>79</v>
      </c>
      <c r="C81" s="82">
        <f>C19</f>
        <v>331321</v>
      </c>
      <c r="D81" s="122" t="s">
        <v>19</v>
      </c>
      <c r="E81" s="123"/>
      <c r="F81" s="123"/>
      <c r="G81" s="123"/>
      <c r="H81" s="123"/>
      <c r="I81" s="123"/>
      <c r="J81" s="124"/>
    </row>
    <row r="82" spans="2:12">
      <c r="B82" s="81" t="s">
        <v>80</v>
      </c>
      <c r="C82" s="63">
        <f>C38</f>
        <v>354933</v>
      </c>
      <c r="D82" s="117" t="s">
        <v>81</v>
      </c>
      <c r="E82" s="118"/>
      <c r="F82" s="118"/>
      <c r="G82" s="118"/>
      <c r="H82" s="118"/>
      <c r="I82" s="118"/>
      <c r="J82" s="119"/>
    </row>
    <row r="83" spans="2:12">
      <c r="B83" s="81" t="s">
        <v>82</v>
      </c>
      <c r="C83" s="63">
        <f>C68</f>
        <v>-28833</v>
      </c>
      <c r="D83" s="117" t="s">
        <v>83</v>
      </c>
      <c r="E83" s="118"/>
      <c r="F83" s="118"/>
      <c r="G83" s="118"/>
      <c r="H83" s="118"/>
      <c r="I83" s="118"/>
      <c r="J83" s="119"/>
    </row>
    <row r="84" spans="2:12">
      <c r="B84" s="79" t="s">
        <v>84</v>
      </c>
      <c r="C84" s="47"/>
      <c r="D84" s="117" t="s">
        <v>85</v>
      </c>
      <c r="E84" s="118"/>
      <c r="F84" s="118"/>
      <c r="G84" s="118"/>
      <c r="H84" s="118"/>
      <c r="I84" s="118"/>
      <c r="J84" s="119"/>
    </row>
    <row r="85" spans="2:12">
      <c r="B85" s="79"/>
      <c r="C85" s="61"/>
      <c r="D85" s="130"/>
      <c r="E85" s="130"/>
      <c r="F85" s="130"/>
      <c r="G85" s="130"/>
      <c r="H85" s="130"/>
      <c r="I85" s="130"/>
      <c r="J85" s="131"/>
    </row>
    <row r="86" spans="2:12">
      <c r="B86" s="81" t="s">
        <v>86</v>
      </c>
      <c r="C86" s="63">
        <f>C75+C76+C77+C78+C79+C80+C81+C82+C84-C83</f>
        <v>943453</v>
      </c>
      <c r="D86" s="115" t="s">
        <v>87</v>
      </c>
      <c r="E86" s="116"/>
      <c r="F86" s="116"/>
      <c r="G86" s="116"/>
      <c r="H86" s="116"/>
      <c r="I86" s="116"/>
      <c r="J86" s="132"/>
    </row>
    <row r="87" spans="2:12">
      <c r="B87" s="79"/>
      <c r="C87" s="61"/>
      <c r="D87" s="130"/>
      <c r="E87" s="130"/>
      <c r="F87" s="130"/>
      <c r="G87" s="130"/>
      <c r="H87" s="130"/>
      <c r="I87" s="130"/>
      <c r="J87" s="131"/>
    </row>
    <row r="88" spans="2:12">
      <c r="B88" s="79" t="s">
        <v>88</v>
      </c>
      <c r="C88" s="83">
        <f>C67</f>
        <v>207138</v>
      </c>
      <c r="D88" s="133" t="s">
        <v>89</v>
      </c>
      <c r="E88" s="134"/>
      <c r="F88" s="134"/>
      <c r="G88" s="134"/>
      <c r="H88" s="134"/>
      <c r="I88" s="134"/>
      <c r="J88" s="135"/>
    </row>
    <row r="89" spans="2:12">
      <c r="B89" s="79"/>
      <c r="C89" s="61"/>
      <c r="D89" s="130"/>
      <c r="E89" s="130"/>
      <c r="F89" s="130"/>
      <c r="G89" s="130"/>
      <c r="H89" s="130"/>
      <c r="I89" s="130"/>
      <c r="J89" s="131"/>
    </row>
    <row r="90" spans="2:12">
      <c r="B90" s="79" t="s">
        <v>90</v>
      </c>
      <c r="C90" s="63">
        <f>C88</f>
        <v>207138</v>
      </c>
      <c r="D90" s="122" t="s">
        <v>91</v>
      </c>
      <c r="E90" s="123"/>
      <c r="F90" s="123"/>
      <c r="G90" s="123"/>
      <c r="H90" s="123"/>
      <c r="I90" s="123"/>
      <c r="J90" s="124"/>
    </row>
    <row r="91" spans="2:12">
      <c r="B91" s="79"/>
      <c r="C91" s="55"/>
      <c r="D91" s="130"/>
      <c r="E91" s="130"/>
      <c r="F91" s="130"/>
      <c r="G91" s="130"/>
      <c r="H91" s="130"/>
      <c r="I91" s="130"/>
      <c r="J91" s="131"/>
    </row>
    <row r="92" spans="2:12">
      <c r="B92" s="79" t="s">
        <v>92</v>
      </c>
      <c r="C92" s="52"/>
      <c r="D92" s="130"/>
      <c r="E92" s="130"/>
      <c r="F92" s="130"/>
      <c r="G92" s="130"/>
      <c r="H92" s="130"/>
      <c r="I92" s="130"/>
      <c r="J92" s="131"/>
    </row>
    <row r="93" spans="2:12">
      <c r="B93" s="84" t="s">
        <v>93</v>
      </c>
      <c r="C93" s="63">
        <f>C86-C90</f>
        <v>736315</v>
      </c>
      <c r="D93" s="136" t="s">
        <v>94</v>
      </c>
      <c r="E93" s="137"/>
      <c r="F93" s="137"/>
      <c r="G93" s="137"/>
      <c r="H93" s="137"/>
      <c r="I93" s="137"/>
      <c r="J93" s="138"/>
    </row>
    <row r="94" spans="2:12">
      <c r="B94" s="84" t="s">
        <v>95</v>
      </c>
      <c r="C94" s="85">
        <f>C86/C90</f>
        <v>4.5547074896928619</v>
      </c>
      <c r="D94" s="136" t="s">
        <v>96</v>
      </c>
      <c r="E94" s="137"/>
      <c r="F94" s="137"/>
      <c r="G94" s="137"/>
      <c r="H94" s="137"/>
      <c r="I94" s="137"/>
      <c r="J94" s="138"/>
      <c r="L94" s="86"/>
    </row>
    <row r="95" spans="2:12">
      <c r="B95" s="79"/>
      <c r="C95" s="87"/>
      <c r="D95" s="139"/>
      <c r="E95" s="139"/>
      <c r="F95" s="140"/>
      <c r="G95" s="88"/>
      <c r="H95" s="88"/>
      <c r="I95" s="88"/>
      <c r="J95" s="89"/>
    </row>
    <row r="96" spans="2:12" ht="43.5" customHeight="1" thickBot="1">
      <c r="B96" s="127" t="s">
        <v>97</v>
      </c>
      <c r="C96" s="128"/>
      <c r="D96" s="128"/>
      <c r="E96" s="128"/>
      <c r="F96" s="128"/>
      <c r="G96" s="128"/>
      <c r="H96" s="128"/>
      <c r="I96" s="128"/>
      <c r="J96" s="129"/>
    </row>
    <row r="97" spans="3:10" ht="13.5" customHeight="1">
      <c r="D97" s="2"/>
    </row>
    <row r="98" spans="3:10">
      <c r="C98" s="31"/>
      <c r="D98" s="31"/>
      <c r="E98" s="31"/>
      <c r="F98" s="31"/>
      <c r="G98" s="31"/>
      <c r="H98" s="31"/>
      <c r="I98" s="31"/>
      <c r="J98" s="31"/>
    </row>
    <row r="99" spans="3:10" ht="13.5" customHeight="1">
      <c r="C99" s="31"/>
      <c r="D99" s="31"/>
      <c r="E99" s="31"/>
      <c r="F99" s="31"/>
      <c r="G99" s="31"/>
      <c r="H99" s="31"/>
      <c r="I99" s="31"/>
      <c r="J99" s="31"/>
    </row>
    <row r="100" spans="3:10">
      <c r="C100" s="31"/>
      <c r="D100" s="31"/>
      <c r="E100" s="31"/>
      <c r="F100" s="31"/>
      <c r="G100" s="31"/>
      <c r="H100" s="31"/>
      <c r="I100" s="31"/>
      <c r="J100" s="31"/>
    </row>
    <row r="101" spans="3:10">
      <c r="C101" s="31"/>
      <c r="D101" s="31"/>
      <c r="E101" s="31"/>
      <c r="F101" s="31"/>
      <c r="G101" s="31"/>
      <c r="H101" s="31"/>
      <c r="I101" s="31"/>
      <c r="J101" s="31"/>
    </row>
    <row r="102" spans="3:10">
      <c r="C102" s="31"/>
      <c r="D102" s="31"/>
      <c r="E102" s="31"/>
      <c r="F102" s="31"/>
      <c r="G102" s="31"/>
      <c r="H102" s="31"/>
      <c r="I102" s="31"/>
      <c r="J102" s="31"/>
    </row>
    <row r="103" spans="3:10">
      <c r="C103" s="31"/>
      <c r="D103" s="31"/>
      <c r="E103" s="31"/>
      <c r="F103" s="31"/>
      <c r="G103" s="31"/>
      <c r="H103" s="31"/>
      <c r="I103" s="31"/>
      <c r="J103" s="31"/>
    </row>
    <row r="104" spans="3:10">
      <c r="C104" s="31"/>
      <c r="D104" s="31"/>
      <c r="E104" s="31"/>
      <c r="F104" s="31"/>
      <c r="G104" s="31"/>
      <c r="H104" s="31"/>
      <c r="I104" s="31"/>
      <c r="J104" s="31"/>
    </row>
    <row r="105" spans="3:10">
      <c r="C105" s="31"/>
      <c r="D105" s="31"/>
      <c r="E105" s="31"/>
      <c r="F105" s="31"/>
      <c r="G105" s="31"/>
      <c r="H105" s="31"/>
      <c r="I105" s="31"/>
      <c r="J105" s="31"/>
    </row>
    <row r="106" spans="3:10">
      <c r="C106" s="31"/>
      <c r="D106" s="31"/>
      <c r="E106" s="31"/>
      <c r="F106" s="31"/>
      <c r="G106" s="31"/>
      <c r="H106" s="31"/>
      <c r="I106" s="31"/>
      <c r="J106" s="31"/>
    </row>
    <row r="107" spans="3:10">
      <c r="C107" s="31"/>
      <c r="D107" s="31"/>
      <c r="E107" s="31"/>
      <c r="F107" s="31"/>
      <c r="G107" s="31"/>
      <c r="H107" s="31"/>
      <c r="I107" s="31"/>
      <c r="J107" s="31"/>
    </row>
    <row r="108" spans="3:10">
      <c r="C108" s="31"/>
      <c r="D108" s="31"/>
      <c r="E108" s="31"/>
      <c r="F108" s="31"/>
      <c r="G108" s="31"/>
      <c r="H108" s="31"/>
      <c r="I108" s="31"/>
      <c r="J108" s="31"/>
    </row>
    <row r="109" spans="3:10">
      <c r="C109" s="31"/>
      <c r="D109" s="31"/>
      <c r="E109" s="31"/>
      <c r="F109" s="31"/>
      <c r="G109" s="31"/>
      <c r="H109" s="31"/>
      <c r="I109" s="31"/>
      <c r="J109" s="31"/>
    </row>
    <row r="110" spans="3:10">
      <c r="C110" s="31"/>
      <c r="D110" s="31"/>
      <c r="E110" s="31"/>
      <c r="F110" s="31"/>
      <c r="G110" s="31"/>
      <c r="H110" s="31"/>
      <c r="I110" s="31"/>
      <c r="J110" s="31"/>
    </row>
    <row r="111" spans="3:10">
      <c r="C111" s="31"/>
      <c r="D111" s="32"/>
      <c r="E111" s="31"/>
      <c r="F111" s="31"/>
      <c r="G111" s="31"/>
      <c r="H111" s="31"/>
      <c r="I111" s="31"/>
      <c r="J111" s="31"/>
    </row>
    <row r="112" spans="3:10">
      <c r="C112" s="31"/>
      <c r="D112" s="32"/>
      <c r="E112" s="31"/>
      <c r="F112" s="31"/>
      <c r="G112" s="31"/>
      <c r="H112" s="31"/>
      <c r="I112" s="31"/>
      <c r="J112" s="31"/>
    </row>
    <row r="113" spans="3:10">
      <c r="C113" s="31"/>
      <c r="D113" s="32"/>
      <c r="E113" s="31"/>
      <c r="F113" s="31"/>
      <c r="G113" s="31"/>
      <c r="H113" s="31"/>
      <c r="I113" s="31"/>
      <c r="J113" s="31"/>
    </row>
    <row r="114" spans="3:10">
      <c r="C114" s="31"/>
      <c r="D114" s="32"/>
      <c r="E114" s="31"/>
      <c r="F114" s="31"/>
      <c r="G114" s="31"/>
      <c r="H114" s="31"/>
      <c r="I114" s="31"/>
      <c r="J114" s="31"/>
    </row>
    <row r="115" spans="3:10">
      <c r="C115" s="31"/>
      <c r="D115" s="32"/>
      <c r="E115" s="31"/>
      <c r="F115" s="31"/>
      <c r="G115" s="31"/>
      <c r="H115" s="31"/>
      <c r="I115" s="31"/>
      <c r="J115" s="31"/>
    </row>
    <row r="116" spans="3:10">
      <c r="C116" s="31"/>
      <c r="D116" s="32"/>
      <c r="E116" s="31"/>
      <c r="F116" s="31"/>
      <c r="G116" s="31"/>
      <c r="H116" s="31"/>
      <c r="I116" s="31"/>
      <c r="J116" s="31"/>
    </row>
    <row r="117" spans="3:10">
      <c r="C117" s="31"/>
      <c r="D117" s="32"/>
      <c r="E117" s="31"/>
      <c r="F117" s="31"/>
      <c r="G117" s="31"/>
      <c r="H117" s="31"/>
      <c r="I117" s="31"/>
      <c r="J117" s="31"/>
    </row>
    <row r="118" spans="3:10">
      <c r="C118" s="31"/>
      <c r="D118" s="32"/>
      <c r="E118" s="31"/>
      <c r="F118" s="31"/>
      <c r="G118" s="31"/>
      <c r="H118" s="31"/>
      <c r="I118" s="31"/>
      <c r="J118" s="31"/>
    </row>
    <row r="119" spans="3:10">
      <c r="C119" s="31"/>
      <c r="D119" s="32"/>
      <c r="E119" s="31"/>
      <c r="F119" s="31"/>
      <c r="G119" s="31"/>
      <c r="H119" s="31"/>
      <c r="I119" s="31"/>
      <c r="J119" s="31"/>
    </row>
    <row r="120" spans="3:10">
      <c r="C120" s="31"/>
      <c r="D120" s="32"/>
      <c r="E120" s="31"/>
      <c r="F120" s="31"/>
      <c r="G120" s="31"/>
      <c r="H120" s="31"/>
      <c r="I120" s="31"/>
      <c r="J120" s="31"/>
    </row>
    <row r="121" spans="3:10">
      <c r="C121" s="31"/>
      <c r="D121" s="32"/>
      <c r="E121" s="31"/>
      <c r="F121" s="31"/>
      <c r="G121" s="31"/>
      <c r="H121" s="31"/>
      <c r="I121" s="31"/>
      <c r="J121" s="31"/>
    </row>
    <row r="122" spans="3:10">
      <c r="C122" s="31"/>
      <c r="D122" s="32"/>
      <c r="E122" s="31"/>
      <c r="F122" s="31"/>
      <c r="G122" s="31"/>
      <c r="H122" s="31"/>
      <c r="I122" s="31"/>
      <c r="J122" s="31"/>
    </row>
    <row r="123" spans="3:10">
      <c r="C123" s="31"/>
      <c r="D123" s="32"/>
      <c r="E123" s="31"/>
      <c r="F123" s="31"/>
      <c r="G123" s="31"/>
      <c r="H123" s="31"/>
      <c r="I123" s="31"/>
      <c r="J123" s="31"/>
    </row>
    <row r="124" spans="3:10">
      <c r="C124" s="31"/>
      <c r="D124" s="32"/>
      <c r="E124" s="31"/>
      <c r="F124" s="31"/>
      <c r="G124" s="31"/>
      <c r="H124" s="31"/>
      <c r="I124" s="31"/>
      <c r="J124" s="31"/>
    </row>
    <row r="125" spans="3:10">
      <c r="C125" s="31"/>
      <c r="D125" s="32"/>
      <c r="E125" s="31"/>
      <c r="F125" s="31"/>
      <c r="G125" s="31"/>
      <c r="H125" s="31"/>
      <c r="I125" s="31"/>
      <c r="J125" s="31"/>
    </row>
    <row r="126" spans="3:10">
      <c r="C126" s="31"/>
      <c r="D126" s="32"/>
      <c r="E126" s="31"/>
      <c r="F126" s="31"/>
      <c r="G126" s="31"/>
      <c r="H126" s="31"/>
      <c r="I126" s="31"/>
      <c r="J126" s="31"/>
    </row>
    <row r="127" spans="3:10">
      <c r="C127" s="31"/>
      <c r="D127" s="32"/>
      <c r="E127" s="31"/>
      <c r="F127" s="31"/>
      <c r="G127" s="31"/>
      <c r="H127" s="31"/>
      <c r="I127" s="31"/>
      <c r="J127" s="31"/>
    </row>
    <row r="128" spans="3:10">
      <c r="C128" s="31"/>
      <c r="D128" s="32"/>
      <c r="E128" s="31"/>
      <c r="F128" s="31"/>
      <c r="G128" s="31"/>
      <c r="H128" s="31"/>
      <c r="I128" s="31"/>
      <c r="J128" s="31"/>
    </row>
    <row r="129" spans="3:10">
      <c r="C129" s="31"/>
      <c r="D129" s="32"/>
      <c r="E129" s="31"/>
      <c r="F129" s="31"/>
      <c r="G129" s="31"/>
      <c r="H129" s="31"/>
      <c r="I129" s="31"/>
      <c r="J129" s="31"/>
    </row>
    <row r="130" spans="3:10">
      <c r="C130" s="31"/>
      <c r="D130" s="32"/>
      <c r="E130" s="31"/>
      <c r="F130" s="31"/>
      <c r="G130" s="31"/>
      <c r="H130" s="31"/>
      <c r="I130" s="31"/>
      <c r="J130" s="31"/>
    </row>
    <row r="131" spans="3:10">
      <c r="C131" s="31"/>
      <c r="D131" s="32"/>
      <c r="E131" s="31"/>
      <c r="F131" s="31"/>
      <c r="G131" s="31"/>
      <c r="H131" s="31"/>
      <c r="I131" s="31"/>
      <c r="J131" s="31"/>
    </row>
    <row r="132" spans="3:10">
      <c r="C132" s="31"/>
      <c r="D132" s="32"/>
      <c r="E132" s="31"/>
      <c r="F132" s="31"/>
      <c r="G132" s="31"/>
      <c r="H132" s="31"/>
      <c r="I132" s="31"/>
      <c r="J132" s="31"/>
    </row>
    <row r="133" spans="3:10">
      <c r="C133" s="31"/>
      <c r="D133" s="32"/>
      <c r="E133" s="31"/>
      <c r="F133" s="31"/>
      <c r="G133" s="31"/>
      <c r="H133" s="31"/>
      <c r="I133" s="31"/>
      <c r="J133" s="31"/>
    </row>
    <row r="134" spans="3:10">
      <c r="C134" s="31"/>
      <c r="D134" s="32"/>
      <c r="E134" s="31"/>
      <c r="F134" s="31"/>
      <c r="G134" s="31"/>
      <c r="H134" s="31"/>
      <c r="I134" s="31"/>
      <c r="J134" s="31"/>
    </row>
    <row r="135" spans="3:10">
      <c r="C135" s="31"/>
      <c r="D135" s="32"/>
      <c r="E135" s="31"/>
      <c r="F135" s="31"/>
      <c r="G135" s="31"/>
      <c r="H135" s="31"/>
      <c r="I135" s="31"/>
      <c r="J135" s="31"/>
    </row>
    <row r="136" spans="3:10">
      <c r="C136" s="31"/>
      <c r="D136" s="32"/>
      <c r="E136" s="31"/>
      <c r="F136" s="31"/>
      <c r="G136" s="31"/>
      <c r="H136" s="31"/>
      <c r="I136" s="31"/>
      <c r="J136" s="31"/>
    </row>
    <row r="137" spans="3:10">
      <c r="C137" s="31"/>
      <c r="D137" s="32"/>
      <c r="E137" s="31"/>
      <c r="F137" s="31"/>
      <c r="G137" s="31"/>
      <c r="H137" s="31"/>
      <c r="I137" s="31"/>
      <c r="J137" s="31"/>
    </row>
    <row r="138" spans="3:10">
      <c r="C138" s="31"/>
      <c r="D138" s="32"/>
      <c r="E138" s="31"/>
      <c r="F138" s="31"/>
      <c r="G138" s="31"/>
      <c r="H138" s="31"/>
      <c r="I138" s="31"/>
      <c r="J138" s="31"/>
    </row>
    <row r="139" spans="3:10">
      <c r="C139" s="31"/>
      <c r="D139" s="32"/>
      <c r="E139" s="31"/>
      <c r="F139" s="31"/>
      <c r="G139" s="31"/>
      <c r="H139" s="31"/>
      <c r="I139" s="31"/>
      <c r="J139" s="31"/>
    </row>
    <row r="140" spans="3:10">
      <c r="C140" s="31"/>
      <c r="D140" s="32"/>
      <c r="E140" s="31"/>
      <c r="F140" s="31"/>
      <c r="G140" s="31"/>
      <c r="H140" s="31"/>
      <c r="I140" s="31"/>
      <c r="J140" s="31"/>
    </row>
    <row r="141" spans="3:10">
      <c r="C141" s="31"/>
      <c r="D141" s="32"/>
      <c r="E141" s="31"/>
      <c r="F141" s="31"/>
      <c r="G141" s="31"/>
      <c r="H141" s="31"/>
      <c r="I141" s="31"/>
      <c r="J141" s="31"/>
    </row>
    <row r="142" spans="3:10">
      <c r="C142" s="31"/>
      <c r="D142" s="32"/>
      <c r="E142" s="31"/>
      <c r="F142" s="31"/>
      <c r="G142" s="31"/>
      <c r="H142" s="31"/>
      <c r="I142" s="31"/>
      <c r="J142" s="31"/>
    </row>
    <row r="143" spans="3:10">
      <c r="C143" s="31"/>
      <c r="D143" s="32"/>
      <c r="E143" s="31"/>
      <c r="F143" s="31"/>
      <c r="G143" s="31"/>
      <c r="H143" s="31"/>
      <c r="I143" s="31"/>
      <c r="J143" s="31"/>
    </row>
    <row r="144" spans="3:10">
      <c r="C144" s="31"/>
      <c r="D144" s="32"/>
      <c r="E144" s="31"/>
      <c r="F144" s="31"/>
      <c r="G144" s="31"/>
      <c r="H144" s="31"/>
      <c r="I144" s="31"/>
      <c r="J144" s="31"/>
    </row>
    <row r="145" spans="3:10">
      <c r="C145" s="31"/>
      <c r="D145" s="32"/>
      <c r="E145" s="31"/>
      <c r="F145" s="31"/>
      <c r="G145" s="31"/>
      <c r="H145" s="31"/>
      <c r="I145" s="31"/>
      <c r="J145" s="31"/>
    </row>
    <row r="146" spans="3:10">
      <c r="C146" s="31"/>
      <c r="D146" s="32"/>
      <c r="E146" s="31"/>
      <c r="F146" s="31"/>
      <c r="G146" s="31"/>
      <c r="H146" s="31"/>
      <c r="I146" s="31"/>
      <c r="J146" s="31"/>
    </row>
    <row r="147" spans="3:10">
      <c r="C147" s="31"/>
      <c r="D147" s="32"/>
      <c r="E147" s="31"/>
      <c r="F147" s="31"/>
      <c r="G147" s="31"/>
      <c r="H147" s="31"/>
      <c r="I147" s="31"/>
      <c r="J147" s="31"/>
    </row>
    <row r="148" spans="3:10">
      <c r="C148" s="31"/>
      <c r="D148" s="32"/>
      <c r="E148" s="31"/>
      <c r="F148" s="31"/>
      <c r="G148" s="31"/>
      <c r="H148" s="31"/>
      <c r="I148" s="31"/>
      <c r="J148" s="31"/>
    </row>
    <row r="149" spans="3:10">
      <c r="C149" s="31"/>
      <c r="D149" s="32"/>
      <c r="E149" s="31"/>
      <c r="F149" s="31"/>
      <c r="G149" s="31"/>
      <c r="H149" s="31"/>
      <c r="I149" s="31"/>
      <c r="J149" s="31"/>
    </row>
    <row r="150" spans="3:10">
      <c r="C150" s="31"/>
      <c r="D150" s="32"/>
      <c r="E150" s="31"/>
      <c r="F150" s="31"/>
      <c r="G150" s="31"/>
      <c r="H150" s="31"/>
      <c r="I150" s="31"/>
      <c r="J150" s="31"/>
    </row>
    <row r="151" spans="3:10">
      <c r="C151" s="31"/>
      <c r="D151" s="32"/>
      <c r="E151" s="31"/>
      <c r="F151" s="31"/>
      <c r="G151" s="31"/>
      <c r="H151" s="31"/>
      <c r="I151" s="31"/>
      <c r="J151" s="31"/>
    </row>
    <row r="152" spans="3:10">
      <c r="C152" s="31"/>
      <c r="D152" s="32"/>
      <c r="E152" s="31"/>
      <c r="F152" s="31"/>
      <c r="G152" s="31"/>
      <c r="H152" s="31"/>
      <c r="I152" s="31"/>
      <c r="J152" s="31"/>
    </row>
    <row r="153" spans="3:10">
      <c r="C153" s="31"/>
      <c r="D153" s="32"/>
      <c r="E153" s="31"/>
      <c r="F153" s="31"/>
      <c r="G153" s="31"/>
      <c r="H153" s="31"/>
      <c r="I153" s="31"/>
      <c r="J153" s="31"/>
    </row>
    <row r="154" spans="3:10">
      <c r="C154" s="31"/>
      <c r="D154" s="32"/>
      <c r="E154" s="31"/>
      <c r="F154" s="31"/>
      <c r="G154" s="31"/>
      <c r="H154" s="31"/>
      <c r="I154" s="31"/>
      <c r="J154" s="31"/>
    </row>
    <row r="155" spans="3:10">
      <c r="C155" s="31"/>
      <c r="D155" s="32"/>
      <c r="E155" s="31"/>
      <c r="F155" s="31"/>
      <c r="G155" s="31"/>
      <c r="H155" s="31"/>
      <c r="I155" s="31"/>
      <c r="J155" s="31"/>
    </row>
    <row r="156" spans="3:10">
      <c r="C156" s="31"/>
      <c r="D156" s="32"/>
      <c r="E156" s="31"/>
      <c r="F156" s="31"/>
      <c r="G156" s="31"/>
      <c r="H156" s="31"/>
      <c r="I156" s="31"/>
      <c r="J156" s="31"/>
    </row>
    <row r="157" spans="3:10">
      <c r="C157" s="31"/>
      <c r="D157" s="32"/>
      <c r="E157" s="31"/>
      <c r="F157" s="31"/>
      <c r="G157" s="31"/>
      <c r="H157" s="31"/>
      <c r="I157" s="31"/>
      <c r="J157" s="31"/>
    </row>
    <row r="158" spans="3:10">
      <c r="C158" s="31"/>
      <c r="D158" s="32"/>
      <c r="E158" s="31"/>
      <c r="F158" s="31"/>
      <c r="G158" s="31"/>
      <c r="H158" s="31"/>
      <c r="I158" s="31"/>
      <c r="J158" s="31"/>
    </row>
    <row r="159" spans="3:10">
      <c r="C159" s="31"/>
      <c r="D159" s="32"/>
      <c r="E159" s="31"/>
      <c r="F159" s="31"/>
      <c r="G159" s="31"/>
      <c r="H159" s="31"/>
      <c r="I159" s="31"/>
      <c r="J159" s="31"/>
    </row>
    <row r="160" spans="3:10">
      <c r="C160" s="31"/>
      <c r="D160" s="32"/>
      <c r="E160" s="31"/>
      <c r="F160" s="31"/>
      <c r="G160" s="31"/>
      <c r="H160" s="31"/>
      <c r="I160" s="31"/>
      <c r="J160" s="31"/>
    </row>
    <row r="161" spans="3:10">
      <c r="C161" s="31"/>
      <c r="D161" s="32"/>
      <c r="E161" s="31"/>
      <c r="F161" s="31"/>
      <c r="G161" s="31"/>
      <c r="H161" s="31"/>
      <c r="I161" s="31"/>
      <c r="J161" s="31"/>
    </row>
    <row r="162" spans="3:10">
      <c r="C162" s="31"/>
      <c r="D162" s="32"/>
      <c r="E162" s="31"/>
      <c r="F162" s="31"/>
      <c r="G162" s="31"/>
      <c r="H162" s="31"/>
      <c r="I162" s="31"/>
      <c r="J162" s="31"/>
    </row>
    <row r="163" spans="3:10">
      <c r="C163" s="31"/>
      <c r="D163" s="32"/>
      <c r="E163" s="31"/>
      <c r="F163" s="31"/>
      <c r="G163" s="31"/>
      <c r="H163" s="31"/>
      <c r="I163" s="31"/>
      <c r="J163" s="31"/>
    </row>
    <row r="164" spans="3:10">
      <c r="C164" s="31"/>
      <c r="D164" s="32"/>
      <c r="E164" s="31"/>
      <c r="F164" s="31"/>
      <c r="G164" s="31"/>
      <c r="H164" s="31"/>
      <c r="I164" s="31"/>
      <c r="J164" s="31"/>
    </row>
    <row r="165" spans="3:10">
      <c r="C165" s="31"/>
      <c r="D165" s="32"/>
      <c r="E165" s="31"/>
      <c r="F165" s="31"/>
      <c r="G165" s="31"/>
      <c r="H165" s="31"/>
      <c r="I165" s="31"/>
      <c r="J165" s="31"/>
    </row>
    <row r="166" spans="3:10">
      <c r="C166" s="31"/>
      <c r="D166" s="32"/>
      <c r="E166" s="31"/>
      <c r="F166" s="31"/>
      <c r="G166" s="31"/>
      <c r="H166" s="31"/>
      <c r="I166" s="31"/>
      <c r="J166" s="31"/>
    </row>
    <row r="167" spans="3:10">
      <c r="C167" s="31"/>
      <c r="D167" s="32"/>
      <c r="E167" s="31"/>
      <c r="F167" s="31"/>
      <c r="G167" s="31"/>
      <c r="H167" s="31"/>
      <c r="I167" s="31"/>
      <c r="J167" s="31"/>
    </row>
    <row r="168" spans="3:10">
      <c r="C168" s="31"/>
      <c r="D168" s="32"/>
      <c r="E168" s="31"/>
      <c r="F168" s="31"/>
      <c r="G168" s="31"/>
      <c r="H168" s="31"/>
      <c r="I168" s="31"/>
      <c r="J168" s="31"/>
    </row>
    <row r="169" spans="3:10">
      <c r="C169" s="31"/>
      <c r="D169" s="32"/>
      <c r="E169" s="31"/>
      <c r="F169" s="31"/>
      <c r="G169" s="31"/>
      <c r="H169" s="31"/>
      <c r="I169" s="31"/>
      <c r="J169" s="31"/>
    </row>
    <row r="170" spans="3:10">
      <c r="C170" s="31"/>
      <c r="D170" s="32"/>
      <c r="E170" s="31"/>
      <c r="F170" s="31"/>
      <c r="G170" s="31"/>
      <c r="H170" s="31"/>
      <c r="I170" s="31"/>
      <c r="J170" s="31"/>
    </row>
    <row r="171" spans="3:10">
      <c r="C171" s="31"/>
      <c r="D171" s="32"/>
      <c r="E171" s="31"/>
      <c r="F171" s="31"/>
      <c r="G171" s="31"/>
      <c r="H171" s="31"/>
      <c r="I171" s="31"/>
      <c r="J171" s="31"/>
    </row>
    <row r="172" spans="3:10">
      <c r="C172" s="31"/>
      <c r="D172" s="32"/>
      <c r="E172" s="31"/>
      <c r="F172" s="31"/>
      <c r="G172" s="31"/>
      <c r="H172" s="31"/>
      <c r="I172" s="31"/>
      <c r="J172" s="31"/>
    </row>
    <row r="173" spans="3:10">
      <c r="C173" s="31"/>
      <c r="D173" s="32"/>
      <c r="E173" s="31"/>
      <c r="F173" s="31"/>
      <c r="G173" s="31"/>
      <c r="H173" s="31"/>
      <c r="I173" s="31"/>
      <c r="J173" s="31"/>
    </row>
    <row r="174" spans="3:10">
      <c r="C174" s="31"/>
      <c r="D174" s="32"/>
      <c r="E174" s="31"/>
      <c r="F174" s="31"/>
      <c r="G174" s="31"/>
      <c r="H174" s="31"/>
      <c r="I174" s="31"/>
      <c r="J174" s="31"/>
    </row>
    <row r="175" spans="3:10">
      <c r="C175" s="31"/>
      <c r="D175" s="32"/>
      <c r="E175" s="31"/>
      <c r="F175" s="31"/>
      <c r="G175" s="31"/>
      <c r="H175" s="31"/>
      <c r="I175" s="31"/>
      <c r="J175" s="31"/>
    </row>
    <row r="176" spans="3:10">
      <c r="C176" s="31"/>
      <c r="D176" s="32"/>
      <c r="E176" s="31"/>
      <c r="F176" s="31"/>
      <c r="G176" s="31"/>
      <c r="H176" s="31"/>
      <c r="I176" s="31"/>
      <c r="J176" s="31"/>
    </row>
    <row r="177" spans="3:10">
      <c r="C177" s="31"/>
      <c r="D177" s="32"/>
      <c r="E177" s="31"/>
      <c r="F177" s="31"/>
      <c r="G177" s="31"/>
      <c r="H177" s="31"/>
      <c r="I177" s="31"/>
      <c r="J177" s="31"/>
    </row>
    <row r="178" spans="3:10">
      <c r="C178" s="31"/>
      <c r="D178" s="32"/>
      <c r="E178" s="31"/>
      <c r="F178" s="31"/>
      <c r="G178" s="31"/>
      <c r="H178" s="31"/>
      <c r="I178" s="31"/>
      <c r="J178" s="31"/>
    </row>
    <row r="179" spans="3:10">
      <c r="C179" s="31"/>
      <c r="D179" s="32"/>
      <c r="E179" s="31"/>
      <c r="F179" s="31"/>
      <c r="G179" s="31"/>
      <c r="H179" s="31"/>
      <c r="I179" s="31"/>
      <c r="J179" s="31"/>
    </row>
    <row r="180" spans="3:10">
      <c r="C180" s="31"/>
      <c r="D180" s="32"/>
      <c r="E180" s="31"/>
      <c r="F180" s="31"/>
      <c r="G180" s="31"/>
      <c r="H180" s="31"/>
      <c r="I180" s="31"/>
      <c r="J180" s="31"/>
    </row>
    <row r="181" spans="3:10">
      <c r="C181" s="31"/>
      <c r="D181" s="32"/>
      <c r="E181" s="31"/>
      <c r="F181" s="31"/>
      <c r="G181" s="31"/>
      <c r="H181" s="31"/>
      <c r="I181" s="31"/>
      <c r="J181" s="31"/>
    </row>
    <row r="182" spans="3:10">
      <c r="C182" s="31"/>
      <c r="D182" s="32"/>
      <c r="E182" s="31"/>
      <c r="F182" s="31"/>
      <c r="G182" s="31"/>
      <c r="H182" s="31"/>
      <c r="I182" s="31"/>
      <c r="J182" s="31"/>
    </row>
    <row r="183" spans="3:10">
      <c r="C183" s="31"/>
      <c r="D183" s="32"/>
      <c r="E183" s="31"/>
      <c r="F183" s="31"/>
      <c r="G183" s="31"/>
      <c r="H183" s="31"/>
      <c r="I183" s="31"/>
      <c r="J183" s="31"/>
    </row>
    <row r="184" spans="3:10">
      <c r="C184" s="31"/>
      <c r="D184" s="32"/>
      <c r="E184" s="31"/>
      <c r="F184" s="31"/>
      <c r="G184" s="31"/>
      <c r="H184" s="31"/>
      <c r="I184" s="31"/>
      <c r="J184" s="31"/>
    </row>
    <row r="185" spans="3:10">
      <c r="C185" s="31"/>
      <c r="D185" s="32"/>
      <c r="E185" s="31"/>
      <c r="F185" s="31"/>
      <c r="G185" s="31"/>
      <c r="H185" s="31"/>
      <c r="I185" s="31"/>
      <c r="J185" s="31"/>
    </row>
    <row r="186" spans="3:10">
      <c r="C186" s="31"/>
      <c r="D186" s="32"/>
      <c r="E186" s="31"/>
      <c r="F186" s="31"/>
      <c r="G186" s="31"/>
      <c r="H186" s="31"/>
      <c r="I186" s="31"/>
      <c r="J186" s="31"/>
    </row>
    <row r="187" spans="3:10">
      <c r="C187" s="31"/>
      <c r="D187" s="32"/>
      <c r="E187" s="31"/>
      <c r="F187" s="31"/>
      <c r="G187" s="31"/>
      <c r="H187" s="31"/>
      <c r="I187" s="31"/>
      <c r="J187" s="31"/>
    </row>
    <row r="188" spans="3:10">
      <c r="C188" s="31"/>
      <c r="D188" s="32"/>
      <c r="E188" s="31"/>
      <c r="F188" s="31"/>
      <c r="G188" s="31"/>
      <c r="H188" s="31"/>
      <c r="I188" s="31"/>
      <c r="J188" s="31"/>
    </row>
    <row r="189" spans="3:10">
      <c r="C189" s="31"/>
      <c r="D189" s="32"/>
      <c r="E189" s="31"/>
      <c r="F189" s="31"/>
      <c r="G189" s="31"/>
      <c r="H189" s="31"/>
      <c r="I189" s="31"/>
      <c r="J189" s="31"/>
    </row>
    <row r="190" spans="3:10">
      <c r="C190" s="31"/>
      <c r="D190" s="32"/>
      <c r="E190" s="31"/>
      <c r="F190" s="31"/>
      <c r="G190" s="31"/>
      <c r="H190" s="31"/>
      <c r="I190" s="31"/>
      <c r="J190" s="31"/>
    </row>
    <row r="191" spans="3:10">
      <c r="C191" s="31"/>
      <c r="D191" s="32"/>
      <c r="E191" s="31"/>
      <c r="F191" s="31"/>
      <c r="G191" s="31"/>
      <c r="H191" s="31"/>
      <c r="I191" s="31"/>
      <c r="J191" s="31"/>
    </row>
    <row r="192" spans="3:10">
      <c r="C192" s="31"/>
      <c r="D192" s="32"/>
      <c r="E192" s="31"/>
      <c r="F192" s="31"/>
      <c r="G192" s="31"/>
      <c r="H192" s="31"/>
      <c r="I192" s="31"/>
      <c r="J192" s="31"/>
    </row>
    <row r="193" spans="3:10">
      <c r="C193" s="31"/>
      <c r="D193" s="32"/>
      <c r="E193" s="31"/>
      <c r="F193" s="31"/>
      <c r="G193" s="31"/>
      <c r="H193" s="31"/>
      <c r="I193" s="31"/>
      <c r="J193" s="31"/>
    </row>
    <row r="194" spans="3:10">
      <c r="C194" s="31"/>
      <c r="D194" s="32"/>
      <c r="E194" s="31"/>
      <c r="F194" s="31"/>
      <c r="G194" s="31"/>
      <c r="H194" s="31"/>
      <c r="I194" s="31"/>
      <c r="J194" s="31"/>
    </row>
    <row r="195" spans="3:10">
      <c r="C195" s="31"/>
      <c r="D195" s="32"/>
      <c r="E195" s="31"/>
      <c r="F195" s="31"/>
      <c r="G195" s="31"/>
      <c r="H195" s="31"/>
      <c r="I195" s="31"/>
      <c r="J195" s="31"/>
    </row>
    <row r="196" spans="3:10">
      <c r="C196" s="31"/>
      <c r="D196" s="32"/>
      <c r="E196" s="31"/>
      <c r="F196" s="31"/>
      <c r="G196" s="31"/>
      <c r="H196" s="31"/>
      <c r="I196" s="31"/>
      <c r="J196" s="31"/>
    </row>
    <row r="197" spans="3:10">
      <c r="C197" s="31"/>
      <c r="D197" s="32"/>
      <c r="E197" s="31"/>
      <c r="F197" s="31"/>
      <c r="G197" s="31"/>
      <c r="H197" s="31"/>
      <c r="I197" s="31"/>
      <c r="J197" s="31"/>
    </row>
    <row r="198" spans="3:10">
      <c r="C198" s="31"/>
      <c r="D198" s="32"/>
      <c r="E198" s="31"/>
      <c r="F198" s="31"/>
      <c r="G198" s="31"/>
      <c r="H198" s="31"/>
      <c r="I198" s="31"/>
      <c r="J198" s="31"/>
    </row>
    <row r="199" spans="3:10">
      <c r="C199" s="31"/>
      <c r="D199" s="32"/>
      <c r="E199" s="31"/>
      <c r="F199" s="31"/>
      <c r="G199" s="31"/>
      <c r="H199" s="31"/>
      <c r="I199" s="31"/>
      <c r="J199" s="31"/>
    </row>
  </sheetData>
  <mergeCells count="73">
    <mergeCell ref="B96:J96"/>
    <mergeCell ref="D85:J85"/>
    <mergeCell ref="D86:J86"/>
    <mergeCell ref="D87:J87"/>
    <mergeCell ref="D88:J88"/>
    <mergeCell ref="D89:J89"/>
    <mergeCell ref="D90:J90"/>
    <mergeCell ref="D91:J91"/>
    <mergeCell ref="D92:J92"/>
    <mergeCell ref="D93:J93"/>
    <mergeCell ref="D94:J94"/>
    <mergeCell ref="D95:F95"/>
    <mergeCell ref="K47:L47"/>
    <mergeCell ref="D67:E67"/>
    <mergeCell ref="D84:J84"/>
    <mergeCell ref="D69:E69"/>
    <mergeCell ref="D74:J74"/>
    <mergeCell ref="D75:J75"/>
    <mergeCell ref="D76:J76"/>
    <mergeCell ref="D77:J77"/>
    <mergeCell ref="D78:J78"/>
    <mergeCell ref="D79:J79"/>
    <mergeCell ref="D80:J80"/>
    <mergeCell ref="D81:J81"/>
    <mergeCell ref="D82:J82"/>
    <mergeCell ref="D83:J83"/>
    <mergeCell ref="D68:E68"/>
    <mergeCell ref="D41:E41"/>
    <mergeCell ref="F46:F47"/>
    <mergeCell ref="G46:G47"/>
    <mergeCell ref="H46:H47"/>
    <mergeCell ref="E31:F31"/>
    <mergeCell ref="H31:I31"/>
    <mergeCell ref="E32:F32"/>
    <mergeCell ref="H32:I32"/>
    <mergeCell ref="E33:F33"/>
    <mergeCell ref="H33:I33"/>
    <mergeCell ref="E34:F34"/>
    <mergeCell ref="H34:I34"/>
    <mergeCell ref="E37:F37"/>
    <mergeCell ref="H37:I37"/>
    <mergeCell ref="D38:E38"/>
    <mergeCell ref="E30:F30"/>
    <mergeCell ref="H30:I30"/>
    <mergeCell ref="E15:F15"/>
    <mergeCell ref="H15:I15"/>
    <mergeCell ref="E16:F16"/>
    <mergeCell ref="H16:I16"/>
    <mergeCell ref="E17:F17"/>
    <mergeCell ref="H17:I17"/>
    <mergeCell ref="E18:F18"/>
    <mergeCell ref="H18:I18"/>
    <mergeCell ref="E19:F19"/>
    <mergeCell ref="H19:I19"/>
    <mergeCell ref="H29:I29"/>
    <mergeCell ref="E11:F11"/>
    <mergeCell ref="H11:I11"/>
    <mergeCell ref="E13:F13"/>
    <mergeCell ref="H13:I13"/>
    <mergeCell ref="E14:F14"/>
    <mergeCell ref="H14:I14"/>
    <mergeCell ref="E8:F8"/>
    <mergeCell ref="H8:I8"/>
    <mergeCell ref="E9:F9"/>
    <mergeCell ref="H9:I9"/>
    <mergeCell ref="E10:F10"/>
    <mergeCell ref="H10:I10"/>
    <mergeCell ref="E5:F5"/>
    <mergeCell ref="H5:I5"/>
    <mergeCell ref="E6:F6"/>
    <mergeCell ref="H6:I6"/>
    <mergeCell ref="E7:F7"/>
    <mergeCell ref="H7:I7"/>
  </mergeCells>
  <printOptions horizontalCentered="1"/>
  <pageMargins left="0.59055118110236227" right="0.62992125984251968" top="0.78740157480314965" bottom="0.59055118110236227" header="0.51181102362204722" footer="0.51181102362204722"/>
  <pageSetup paperSize="8" scale="76"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tabColor theme="9" tint="0.39997558519241921"/>
    <pageSetUpPr fitToPage="1"/>
  </sheetPr>
  <dimension ref="A1:I90"/>
  <sheetViews>
    <sheetView workbookViewId="0">
      <selection activeCell="C4" sqref="C4"/>
    </sheetView>
  </sheetViews>
  <sheetFormatPr defaultRowHeight="12.75"/>
  <cols>
    <col min="1" max="1" width="39.42578125" style="91" bestFit="1" customWidth="1"/>
    <col min="2" max="9" width="9.140625" style="92"/>
  </cols>
  <sheetData>
    <row r="1" spans="1:5">
      <c r="A1" s="91" t="s">
        <v>98</v>
      </c>
      <c r="B1" s="92" t="s">
        <v>158</v>
      </c>
      <c r="C1" s="92" t="s">
        <v>186</v>
      </c>
      <c r="D1" s="92" t="s">
        <v>187</v>
      </c>
    </row>
    <row r="3" spans="1:5">
      <c r="A3" s="91" t="s">
        <v>99</v>
      </c>
      <c r="B3" s="92" t="s">
        <v>159</v>
      </c>
      <c r="C3" s="92" t="s">
        <v>160</v>
      </c>
      <c r="E3" s="92" t="s">
        <v>100</v>
      </c>
    </row>
    <row r="4" spans="1:5">
      <c r="A4" s="91" t="s">
        <v>101</v>
      </c>
      <c r="C4">
        <v>218086</v>
      </c>
      <c r="D4"/>
      <c r="E4">
        <v>218086</v>
      </c>
    </row>
    <row r="5" spans="1:5">
      <c r="A5" s="91" t="s">
        <v>102</v>
      </c>
      <c r="C5">
        <v>-2051</v>
      </c>
      <c r="D5"/>
      <c r="E5">
        <v>-2051</v>
      </c>
    </row>
    <row r="6" spans="1:5">
      <c r="A6" s="91" t="s">
        <v>103</v>
      </c>
      <c r="C6">
        <v>0</v>
      </c>
      <c r="D6"/>
      <c r="E6">
        <v>0</v>
      </c>
    </row>
    <row r="7" spans="1:5">
      <c r="A7" s="91" t="s">
        <v>104</v>
      </c>
      <c r="C7">
        <v>0</v>
      </c>
      <c r="D7"/>
      <c r="E7">
        <v>0</v>
      </c>
    </row>
    <row r="8" spans="1:5">
      <c r="A8" s="91" t="s">
        <v>105</v>
      </c>
      <c r="C8">
        <v>216035</v>
      </c>
      <c r="D8"/>
      <c r="E8">
        <v>216035</v>
      </c>
    </row>
    <row r="10" spans="1:5">
      <c r="A10" s="91" t="s">
        <v>106</v>
      </c>
      <c r="B10" s="92" t="s">
        <v>159</v>
      </c>
      <c r="C10" s="92" t="s">
        <v>160</v>
      </c>
      <c r="E10" s="92" t="s">
        <v>100</v>
      </c>
    </row>
    <row r="11" spans="1:5">
      <c r="A11" s="91" t="s">
        <v>101</v>
      </c>
      <c r="C11" s="92">
        <v>359959</v>
      </c>
      <c r="E11" s="92">
        <v>359959</v>
      </c>
    </row>
    <row r="12" spans="1:5">
      <c r="A12" s="91" t="s">
        <v>102</v>
      </c>
      <c r="C12" s="92">
        <v>-28638</v>
      </c>
      <c r="E12" s="92">
        <v>-28638</v>
      </c>
    </row>
    <row r="13" spans="1:5">
      <c r="A13" s="91" t="s">
        <v>103</v>
      </c>
      <c r="C13" s="92">
        <v>0</v>
      </c>
      <c r="E13" s="92">
        <v>0</v>
      </c>
    </row>
    <row r="14" spans="1:5">
      <c r="A14" s="91" t="s">
        <v>104</v>
      </c>
      <c r="C14" s="92">
        <v>0</v>
      </c>
      <c r="E14" s="92">
        <v>0</v>
      </c>
    </row>
    <row r="15" spans="1:5">
      <c r="A15" s="91" t="s">
        <v>107</v>
      </c>
      <c r="C15" s="92">
        <v>331321</v>
      </c>
      <c r="E15" s="92">
        <v>331321</v>
      </c>
    </row>
    <row r="17" spans="1:7">
      <c r="A17" s="91" t="s">
        <v>20</v>
      </c>
      <c r="B17" s="92" t="s">
        <v>159</v>
      </c>
      <c r="C17" s="92" t="s">
        <v>188</v>
      </c>
      <c r="D17" s="92" t="s">
        <v>189</v>
      </c>
      <c r="E17" s="92" t="s">
        <v>100</v>
      </c>
      <c r="F17" s="92" t="s">
        <v>22</v>
      </c>
      <c r="G17" s="92" t="s">
        <v>155</v>
      </c>
    </row>
    <row r="18" spans="1:7">
      <c r="A18" s="91" t="s">
        <v>101</v>
      </c>
      <c r="C18" s="92">
        <v>317076</v>
      </c>
      <c r="D18" s="92">
        <v>165750</v>
      </c>
      <c r="F18" s="92">
        <v>151326</v>
      </c>
    </row>
    <row r="19" spans="1:7">
      <c r="A19" s="91" t="s">
        <v>102</v>
      </c>
      <c r="C19" s="92">
        <v>37857</v>
      </c>
      <c r="D19" s="92">
        <v>7745</v>
      </c>
      <c r="F19" s="92">
        <v>30112</v>
      </c>
    </row>
    <row r="20" spans="1:7">
      <c r="A20" s="91" t="s">
        <v>103</v>
      </c>
      <c r="C20" s="92">
        <v>0</v>
      </c>
      <c r="D20" s="92">
        <v>0</v>
      </c>
      <c r="F20" s="92">
        <v>0</v>
      </c>
    </row>
    <row r="21" spans="1:7">
      <c r="A21" s="91" t="s">
        <v>104</v>
      </c>
      <c r="C21" s="92">
        <v>0</v>
      </c>
      <c r="D21" s="92">
        <v>0</v>
      </c>
      <c r="F21" s="92">
        <v>0</v>
      </c>
    </row>
    <row r="22" spans="1:7">
      <c r="A22" s="91" t="s">
        <v>108</v>
      </c>
      <c r="C22" s="92">
        <v>354933</v>
      </c>
      <c r="D22" s="92">
        <v>173495</v>
      </c>
      <c r="F22" s="92">
        <v>181437</v>
      </c>
    </row>
    <row r="24" spans="1:7">
      <c r="A24" s="91" t="s">
        <v>26</v>
      </c>
    </row>
    <row r="25" spans="1:7">
      <c r="A25" s="91" t="s">
        <v>109</v>
      </c>
      <c r="C25" s="92">
        <v>0</v>
      </c>
      <c r="E25" s="92">
        <v>0</v>
      </c>
    </row>
    <row r="26" spans="1:7">
      <c r="A26" s="91" t="s">
        <v>110</v>
      </c>
      <c r="C26" s="92">
        <v>0</v>
      </c>
      <c r="E26" s="92">
        <v>0</v>
      </c>
    </row>
    <row r="27" spans="1:7">
      <c r="A27" s="91" t="s">
        <v>111</v>
      </c>
      <c r="C27" s="92">
        <v>0</v>
      </c>
      <c r="E27" s="92">
        <v>0</v>
      </c>
    </row>
    <row r="28" spans="1:7">
      <c r="A28" s="91" t="s">
        <v>112</v>
      </c>
      <c r="C28" s="92">
        <v>0</v>
      </c>
      <c r="E28" s="92">
        <v>0</v>
      </c>
    </row>
    <row r="29" spans="1:7">
      <c r="A29" s="91" t="s">
        <v>108</v>
      </c>
      <c r="C29" s="92">
        <v>0</v>
      </c>
      <c r="E29" s="92">
        <v>0</v>
      </c>
    </row>
    <row r="31" spans="1:7">
      <c r="A31" s="91" t="s">
        <v>113</v>
      </c>
    </row>
    <row r="32" spans="1:7">
      <c r="A32" s="91" t="s">
        <v>114</v>
      </c>
      <c r="C32" s="92">
        <v>0</v>
      </c>
      <c r="E32" s="92">
        <v>0</v>
      </c>
    </row>
    <row r="33" spans="1:7">
      <c r="A33" s="91" t="s">
        <v>35</v>
      </c>
      <c r="C33" s="92">
        <v>354933</v>
      </c>
    </row>
    <row r="35" spans="1:7">
      <c r="A35" s="91" t="s">
        <v>8</v>
      </c>
    </row>
    <row r="36" spans="1:7">
      <c r="A36" s="91" t="s">
        <v>115</v>
      </c>
    </row>
    <row r="37" spans="1:7">
      <c r="A37" s="91" t="s">
        <v>116</v>
      </c>
      <c r="C37" s="92">
        <v>902289</v>
      </c>
    </row>
    <row r="39" spans="1:7">
      <c r="A39" s="91" t="s">
        <v>117</v>
      </c>
      <c r="B39" s="92" t="s">
        <v>161</v>
      </c>
      <c r="C39" s="92" t="s">
        <v>190</v>
      </c>
      <c r="D39" s="92" t="s">
        <v>191</v>
      </c>
      <c r="E39" s="92" t="s">
        <v>118</v>
      </c>
      <c r="F39" s="92" t="s">
        <v>176</v>
      </c>
      <c r="G39" s="92" t="s">
        <v>177</v>
      </c>
    </row>
    <row r="40" spans="1:7">
      <c r="A40" s="91" t="s">
        <v>119</v>
      </c>
      <c r="B40" s="92" t="s">
        <v>162</v>
      </c>
      <c r="C40" s="92" t="s">
        <v>192</v>
      </c>
      <c r="D40" s="92" t="s">
        <v>193</v>
      </c>
      <c r="E40" s="92" t="s">
        <v>120</v>
      </c>
      <c r="F40" s="92" t="s">
        <v>121</v>
      </c>
    </row>
    <row r="42" spans="1:7">
      <c r="A42" s="91" t="s">
        <v>122</v>
      </c>
    </row>
    <row r="43" spans="1:7">
      <c r="A43" s="91" t="s">
        <v>123</v>
      </c>
      <c r="B43" s="92" t="s">
        <v>163</v>
      </c>
      <c r="C43" s="92" t="s">
        <v>164</v>
      </c>
      <c r="D43" s="92" t="s">
        <v>100</v>
      </c>
    </row>
    <row r="44" spans="1:7">
      <c r="A44" s="91" t="s">
        <v>109</v>
      </c>
      <c r="C44" s="92">
        <v>0</v>
      </c>
      <c r="D44" s="92">
        <v>0</v>
      </c>
    </row>
    <row r="45" spans="1:7">
      <c r="A45" s="91" t="s">
        <v>124</v>
      </c>
      <c r="C45" s="92">
        <v>1277</v>
      </c>
      <c r="D45" s="92">
        <v>1277</v>
      </c>
    </row>
    <row r="46" spans="1:7">
      <c r="A46" s="91" t="s">
        <v>125</v>
      </c>
      <c r="C46" s="92">
        <v>57641</v>
      </c>
      <c r="D46" s="92">
        <v>57641</v>
      </c>
    </row>
    <row r="47" spans="1:7">
      <c r="A47" s="91" t="s">
        <v>126</v>
      </c>
      <c r="C47" s="92">
        <v>0</v>
      </c>
      <c r="D47" s="92">
        <v>0</v>
      </c>
    </row>
    <row r="48" spans="1:7">
      <c r="A48" s="91" t="s">
        <v>127</v>
      </c>
      <c r="C48" s="92">
        <v>0</v>
      </c>
      <c r="D48" s="92">
        <v>0</v>
      </c>
    </row>
    <row r="49" spans="1:4">
      <c r="A49" s="91" t="s">
        <v>128</v>
      </c>
      <c r="C49" s="92">
        <v>58918</v>
      </c>
      <c r="D49" s="92">
        <v>58918</v>
      </c>
    </row>
    <row r="51" spans="1:4">
      <c r="A51" s="91" t="s">
        <v>53</v>
      </c>
      <c r="B51" s="92" t="s">
        <v>163</v>
      </c>
      <c r="C51" s="92" t="s">
        <v>164</v>
      </c>
      <c r="D51" s="92" t="s">
        <v>100</v>
      </c>
    </row>
    <row r="52" spans="1:4">
      <c r="A52" s="91" t="s">
        <v>109</v>
      </c>
      <c r="C52" s="92">
        <v>0</v>
      </c>
      <c r="D52" s="92">
        <v>0</v>
      </c>
    </row>
    <row r="53" spans="1:4">
      <c r="A53" s="91" t="s">
        <v>110</v>
      </c>
      <c r="C53" s="92">
        <v>0</v>
      </c>
      <c r="D53" s="92">
        <v>0</v>
      </c>
    </row>
    <row r="54" spans="1:4">
      <c r="A54" s="91" t="s">
        <v>111</v>
      </c>
      <c r="C54" s="92">
        <v>148220</v>
      </c>
      <c r="D54" s="92">
        <v>148220</v>
      </c>
    </row>
    <row r="55" spans="1:4">
      <c r="A55" s="91" t="s">
        <v>126</v>
      </c>
      <c r="C55" s="92">
        <v>0</v>
      </c>
      <c r="D55" s="92">
        <v>0</v>
      </c>
    </row>
    <row r="56" spans="1:4">
      <c r="A56" s="91" t="s">
        <v>127</v>
      </c>
      <c r="C56" s="92">
        <v>0</v>
      </c>
      <c r="D56" s="92">
        <v>0</v>
      </c>
    </row>
    <row r="57" spans="1:4">
      <c r="A57" s="91" t="s">
        <v>128</v>
      </c>
      <c r="C57" s="92">
        <v>148220</v>
      </c>
      <c r="D57" s="92">
        <v>148220</v>
      </c>
    </row>
    <row r="59" spans="1:4">
      <c r="A59" s="91" t="s">
        <v>129</v>
      </c>
      <c r="B59" s="92" t="s">
        <v>130</v>
      </c>
    </row>
    <row r="61" spans="1:4">
      <c r="A61" s="91" t="s">
        <v>131</v>
      </c>
      <c r="C61" s="92">
        <v>-28833</v>
      </c>
      <c r="D61" s="92">
        <v>-28833</v>
      </c>
    </row>
    <row r="63" spans="1:4">
      <c r="A63" s="91" t="s">
        <v>132</v>
      </c>
    </row>
    <row r="64" spans="1:4">
      <c r="A64" s="91" t="s">
        <v>62</v>
      </c>
      <c r="C64" s="92">
        <v>207138</v>
      </c>
      <c r="D64" s="92">
        <v>207138</v>
      </c>
    </row>
    <row r="65" spans="1:7">
      <c r="A65" s="91" t="s">
        <v>64</v>
      </c>
      <c r="C65" s="92">
        <v>-28833</v>
      </c>
      <c r="D65" s="92">
        <v>-28833</v>
      </c>
    </row>
    <row r="67" spans="1:7">
      <c r="A67" s="91" t="s">
        <v>133</v>
      </c>
      <c r="B67" s="92" t="s">
        <v>165</v>
      </c>
      <c r="C67" s="92" t="s">
        <v>194</v>
      </c>
      <c r="D67" s="92" t="s">
        <v>195</v>
      </c>
      <c r="E67" s="92" t="s">
        <v>134</v>
      </c>
      <c r="F67" s="92" t="s">
        <v>178</v>
      </c>
      <c r="G67" s="92" t="s">
        <v>179</v>
      </c>
    </row>
    <row r="68" spans="1:7">
      <c r="A68" s="91" t="s">
        <v>119</v>
      </c>
      <c r="B68" s="92" t="s">
        <v>162</v>
      </c>
      <c r="C68" s="92" t="s">
        <v>192</v>
      </c>
      <c r="D68" s="92" t="s">
        <v>193</v>
      </c>
      <c r="E68" s="92" t="s">
        <v>120</v>
      </c>
      <c r="F68" s="92" t="s">
        <v>121</v>
      </c>
    </row>
    <row r="70" spans="1:7">
      <c r="A70" s="91" t="s">
        <v>135</v>
      </c>
    </row>
    <row r="72" spans="1:7">
      <c r="A72" s="91" t="s">
        <v>136</v>
      </c>
      <c r="F72" s="92">
        <v>-10669</v>
      </c>
    </row>
    <row r="74" spans="1:7">
      <c r="A74" s="91" t="s">
        <v>137</v>
      </c>
      <c r="B74" s="92" t="s">
        <v>166</v>
      </c>
      <c r="C74" s="92" t="s">
        <v>167</v>
      </c>
      <c r="F74" s="92">
        <v>216035</v>
      </c>
    </row>
    <row r="75" spans="1:7">
      <c r="A75" s="91" t="s">
        <v>138</v>
      </c>
      <c r="B75" s="92" t="s">
        <v>139</v>
      </c>
      <c r="F75" s="92">
        <v>331321</v>
      </c>
    </row>
    <row r="76" spans="1:7">
      <c r="A76" s="91" t="s">
        <v>140</v>
      </c>
      <c r="B76" s="92" t="s">
        <v>168</v>
      </c>
      <c r="C76" s="92" t="s">
        <v>169</v>
      </c>
      <c r="F76" s="92">
        <v>354933</v>
      </c>
    </row>
    <row r="77" spans="1:7">
      <c r="A77" s="91" t="s">
        <v>141</v>
      </c>
      <c r="B77" s="92" t="s">
        <v>170</v>
      </c>
      <c r="C77" s="92" t="s">
        <v>171</v>
      </c>
      <c r="F77" s="92">
        <v>28833</v>
      </c>
    </row>
    <row r="78" spans="1:7">
      <c r="A78" s="91" t="s">
        <v>142</v>
      </c>
      <c r="F78" s="92">
        <v>920453</v>
      </c>
    </row>
    <row r="80" spans="1:7">
      <c r="A80" s="91" t="s">
        <v>62</v>
      </c>
      <c r="F80" s="92">
        <v>207138</v>
      </c>
    </row>
    <row r="81" spans="1:7">
      <c r="A81" s="91" t="s">
        <v>143</v>
      </c>
      <c r="F81" s="92">
        <v>207138</v>
      </c>
    </row>
    <row r="83" spans="1:7">
      <c r="A83" s="91" t="s">
        <v>144</v>
      </c>
    </row>
    <row r="84" spans="1:7">
      <c r="A84" s="91" t="s">
        <v>145</v>
      </c>
      <c r="F84" s="92">
        <v>713315</v>
      </c>
    </row>
    <row r="85" spans="1:7">
      <c r="A85" s="91" t="s">
        <v>146</v>
      </c>
      <c r="F85" s="92">
        <v>4.4400000000000004</v>
      </c>
    </row>
    <row r="87" spans="1:7">
      <c r="A87" s="91" t="s">
        <v>147</v>
      </c>
      <c r="B87" s="92" t="s">
        <v>172</v>
      </c>
      <c r="C87" s="92" t="s">
        <v>196</v>
      </c>
      <c r="D87" s="92" t="s">
        <v>197</v>
      </c>
      <c r="E87" s="92" t="s">
        <v>151</v>
      </c>
      <c r="F87" s="92" t="s">
        <v>156</v>
      </c>
      <c r="G87" s="92" t="s">
        <v>157</v>
      </c>
    </row>
    <row r="88" spans="1:7">
      <c r="A88" s="91" t="s">
        <v>148</v>
      </c>
      <c r="B88" s="92" t="s">
        <v>173</v>
      </c>
      <c r="C88" s="92" t="s">
        <v>198</v>
      </c>
      <c r="D88" s="92" t="s">
        <v>199</v>
      </c>
      <c r="E88" s="92" t="s">
        <v>152</v>
      </c>
      <c r="F88" s="92" t="s">
        <v>180</v>
      </c>
      <c r="G88" s="92" t="s">
        <v>181</v>
      </c>
    </row>
    <row r="89" spans="1:7">
      <c r="A89" s="91" t="s">
        <v>149</v>
      </c>
      <c r="B89" s="92" t="s">
        <v>174</v>
      </c>
      <c r="C89" s="92" t="s">
        <v>200</v>
      </c>
      <c r="D89" s="92" t="s">
        <v>201</v>
      </c>
      <c r="E89" s="92" t="s">
        <v>153</v>
      </c>
      <c r="F89" s="92" t="s">
        <v>182</v>
      </c>
      <c r="G89" s="92" t="s">
        <v>183</v>
      </c>
    </row>
    <row r="90" spans="1:7">
      <c r="A90" s="91" t="s">
        <v>150</v>
      </c>
      <c r="B90" s="92" t="s">
        <v>175</v>
      </c>
      <c r="C90" s="92" t="s">
        <v>202</v>
      </c>
      <c r="D90" s="92" t="s">
        <v>203</v>
      </c>
      <c r="E90" s="92" t="s">
        <v>154</v>
      </c>
      <c r="F90" s="92" t="s">
        <v>184</v>
      </c>
      <c r="G90" s="92" t="s">
        <v>185</v>
      </c>
    </row>
  </sheetData>
  <printOptions gridLines="1"/>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sheetPr>
    <tabColor theme="8" tint="-0.249977111117893"/>
    <pageSetUpPr fitToPage="1"/>
  </sheetPr>
  <dimension ref="B1:N199"/>
  <sheetViews>
    <sheetView showGridLines="0" zoomScaleNormal="100" workbookViewId="0">
      <selection activeCell="B38" sqref="B38"/>
    </sheetView>
  </sheetViews>
  <sheetFormatPr defaultRowHeight="12"/>
  <cols>
    <col min="1" max="1" width="0.7109375" style="2" customWidth="1"/>
    <col min="2" max="2" width="47.7109375" style="2" customWidth="1"/>
    <col min="3" max="3" width="13.42578125" style="2" customWidth="1"/>
    <col min="4" max="4" width="11.42578125" style="90" customWidth="1"/>
    <col min="5" max="5" width="16" style="2" customWidth="1"/>
    <col min="6" max="6" width="16.140625" style="2" customWidth="1"/>
    <col min="7" max="7" width="15.28515625" style="2" customWidth="1"/>
    <col min="8" max="8" width="11.7109375" style="2" customWidth="1"/>
    <col min="9" max="9" width="8.140625" style="2" customWidth="1"/>
    <col min="10" max="10" width="10" style="2" customWidth="1"/>
    <col min="11" max="11" width="9.140625" style="2"/>
    <col min="12" max="12" width="19.140625" style="2" customWidth="1"/>
    <col min="13" max="13" width="11.28515625" style="2" bestFit="1" customWidth="1"/>
    <col min="14" max="14" width="16" style="2" customWidth="1"/>
    <col min="15" max="16384" width="9.140625" style="2"/>
  </cols>
  <sheetData>
    <row r="1" spans="2:10" ht="21.75" customHeight="1">
      <c r="B1" s="93" t="s">
        <v>205</v>
      </c>
    </row>
    <row r="2" spans="2:10" ht="21.75" customHeight="1">
      <c r="B2" s="94" t="s">
        <v>207</v>
      </c>
    </row>
    <row r="3" spans="2:10" ht="17.25" thickBot="1">
      <c r="B3" s="1" t="s">
        <v>0</v>
      </c>
      <c r="D3" s="1"/>
    </row>
    <row r="4" spans="2:10">
      <c r="B4" s="3"/>
      <c r="C4" s="4"/>
      <c r="D4" s="5"/>
      <c r="E4" s="4"/>
      <c r="F4" s="4"/>
      <c r="G4" s="4"/>
      <c r="H4" s="4"/>
      <c r="I4" s="4"/>
      <c r="J4" s="6"/>
    </row>
    <row r="5" spans="2:10">
      <c r="B5" s="7" t="s">
        <v>1</v>
      </c>
      <c r="C5" s="95" t="s">
        <v>2</v>
      </c>
      <c r="D5" s="9"/>
      <c r="E5" s="102" t="s">
        <v>3</v>
      </c>
      <c r="F5" s="102"/>
      <c r="G5" s="95" t="s">
        <v>4</v>
      </c>
      <c r="H5" s="102" t="s">
        <v>5</v>
      </c>
      <c r="I5" s="102"/>
      <c r="J5" s="10" t="s">
        <v>6</v>
      </c>
    </row>
    <row r="6" spans="2:10">
      <c r="B6" s="7" t="s">
        <v>7</v>
      </c>
      <c r="C6" s="95" t="s">
        <v>8</v>
      </c>
      <c r="D6" s="9"/>
      <c r="E6" s="103" t="s">
        <v>9</v>
      </c>
      <c r="F6" s="103"/>
      <c r="G6" s="95" t="s">
        <v>10</v>
      </c>
      <c r="H6" s="103" t="s">
        <v>10</v>
      </c>
      <c r="I6" s="103"/>
      <c r="J6" s="10"/>
    </row>
    <row r="7" spans="2:10">
      <c r="B7" s="11" t="s">
        <v>11</v>
      </c>
      <c r="C7" s="12">
        <f>SUM(E7:J7)</f>
        <v>176980</v>
      </c>
      <c r="D7" s="13"/>
      <c r="E7" s="104">
        <f>'TUBA LG 3% OB'!E4</f>
        <v>176980</v>
      </c>
      <c r="F7" s="105"/>
      <c r="G7" s="12"/>
      <c r="H7" s="104"/>
      <c r="I7" s="105"/>
      <c r="J7" s="14"/>
    </row>
    <row r="8" spans="2:10">
      <c r="B8" s="11" t="s">
        <v>12</v>
      </c>
      <c r="C8" s="12">
        <f>SUM(E8:J8)</f>
        <v>-2435</v>
      </c>
      <c r="D8" s="13"/>
      <c r="E8" s="104">
        <f>'TUBA LG 3% OB'!E5</f>
        <v>-2435</v>
      </c>
      <c r="F8" s="105"/>
      <c r="G8" s="12"/>
      <c r="H8" s="104"/>
      <c r="I8" s="105"/>
      <c r="J8" s="14"/>
    </row>
    <row r="9" spans="2:10">
      <c r="B9" s="11" t="s">
        <v>13</v>
      </c>
      <c r="C9" s="12">
        <f>SUM(E9:J9)</f>
        <v>0</v>
      </c>
      <c r="D9" s="13"/>
      <c r="E9" s="104">
        <f>'TUBA LG 3% OB'!E6</f>
        <v>0</v>
      </c>
      <c r="F9" s="105"/>
      <c r="G9" s="12"/>
      <c r="H9" s="104"/>
      <c r="I9" s="105"/>
      <c r="J9" s="14"/>
    </row>
    <row r="10" spans="2:10" ht="12.75" thickBot="1">
      <c r="B10" s="11" t="s">
        <v>14</v>
      </c>
      <c r="C10" s="15">
        <f>SUM(E10:J10)</f>
        <v>0</v>
      </c>
      <c r="D10" s="13"/>
      <c r="E10" s="106">
        <f>'TUBA LG 3% OB'!E7</f>
        <v>0</v>
      </c>
      <c r="F10" s="107"/>
      <c r="G10" s="15"/>
      <c r="H10" s="106"/>
      <c r="I10" s="107"/>
      <c r="J10" s="16"/>
    </row>
    <row r="11" spans="2:10" ht="12.75" thickBot="1">
      <c r="B11" s="7" t="s">
        <v>15</v>
      </c>
      <c r="C11" s="17">
        <f>SUM(E11:J11)</f>
        <v>174545</v>
      </c>
      <c r="D11" s="96" t="s">
        <v>16</v>
      </c>
      <c r="E11" s="108">
        <f>SUM(E7:F10)</f>
        <v>174545</v>
      </c>
      <c r="F11" s="109"/>
      <c r="G11" s="17">
        <f>SUM(G7:G10)</f>
        <v>0</v>
      </c>
      <c r="H11" s="108">
        <f>SUM(H7:I10)</f>
        <v>0</v>
      </c>
      <c r="I11" s="109"/>
      <c r="J11" s="17">
        <f>SUM(J7:J10)</f>
        <v>0</v>
      </c>
    </row>
    <row r="12" spans="2:10">
      <c r="B12" s="11"/>
      <c r="C12" s="13"/>
      <c r="D12" s="19"/>
      <c r="E12" s="13"/>
      <c r="F12" s="13"/>
      <c r="G12" s="13"/>
      <c r="H12" s="13"/>
      <c r="I12" s="13"/>
      <c r="J12" s="20"/>
    </row>
    <row r="13" spans="2:10">
      <c r="B13" s="7" t="s">
        <v>17</v>
      </c>
      <c r="C13" s="95" t="s">
        <v>2</v>
      </c>
      <c r="D13" s="9"/>
      <c r="E13" s="102" t="s">
        <v>3</v>
      </c>
      <c r="F13" s="102"/>
      <c r="G13" s="95" t="s">
        <v>4</v>
      </c>
      <c r="H13" s="102" t="s">
        <v>5</v>
      </c>
      <c r="I13" s="102"/>
      <c r="J13" s="10" t="s">
        <v>6</v>
      </c>
    </row>
    <row r="14" spans="2:10">
      <c r="B14" s="7" t="s">
        <v>7</v>
      </c>
      <c r="C14" s="95" t="s">
        <v>8</v>
      </c>
      <c r="D14" s="9"/>
      <c r="E14" s="103" t="s">
        <v>9</v>
      </c>
      <c r="F14" s="103"/>
      <c r="G14" s="95" t="s">
        <v>10</v>
      </c>
      <c r="H14" s="103" t="s">
        <v>10</v>
      </c>
      <c r="I14" s="103"/>
      <c r="J14" s="10"/>
    </row>
    <row r="15" spans="2:10">
      <c r="B15" s="11" t="s">
        <v>11</v>
      </c>
      <c r="C15" s="12">
        <f>SUM(E15:J15)</f>
        <v>330103</v>
      </c>
      <c r="D15" s="19"/>
      <c r="E15" s="104">
        <f>'TUBA LG 3% OB'!E11</f>
        <v>330103</v>
      </c>
      <c r="F15" s="105"/>
      <c r="G15" s="12"/>
      <c r="H15" s="104"/>
      <c r="I15" s="105"/>
      <c r="J15" s="14"/>
    </row>
    <row r="16" spans="2:10">
      <c r="B16" s="11" t="s">
        <v>12</v>
      </c>
      <c r="C16" s="12">
        <f>SUM(E16:J16)</f>
        <v>-16923</v>
      </c>
      <c r="D16" s="19"/>
      <c r="E16" s="104">
        <f>'TUBA LG 3% OB'!E12</f>
        <v>-16923</v>
      </c>
      <c r="F16" s="105"/>
      <c r="G16" s="12"/>
      <c r="H16" s="104"/>
      <c r="I16" s="105"/>
      <c r="J16" s="14"/>
    </row>
    <row r="17" spans="2:14">
      <c r="B17" s="11" t="s">
        <v>13</v>
      </c>
      <c r="C17" s="12">
        <f>SUM(E17:J17)</f>
        <v>0</v>
      </c>
      <c r="D17" s="19"/>
      <c r="E17" s="104">
        <f>'TUBA LG 3% OB'!E13</f>
        <v>0</v>
      </c>
      <c r="F17" s="105"/>
      <c r="G17" s="12"/>
      <c r="H17" s="104"/>
      <c r="I17" s="105"/>
      <c r="J17" s="14"/>
    </row>
    <row r="18" spans="2:14" ht="12.75" thickBot="1">
      <c r="B18" s="11" t="s">
        <v>14</v>
      </c>
      <c r="C18" s="15">
        <f>SUM(E18:J18)</f>
        <v>0</v>
      </c>
      <c r="D18" s="19"/>
      <c r="E18" s="106">
        <f>'TUBA LG 3% OB'!E14</f>
        <v>0</v>
      </c>
      <c r="F18" s="107"/>
      <c r="G18" s="15"/>
      <c r="H18" s="104"/>
      <c r="I18" s="105"/>
      <c r="J18" s="16"/>
    </row>
    <row r="19" spans="2:14" ht="12.75" thickBot="1">
      <c r="B19" s="7" t="s">
        <v>18</v>
      </c>
      <c r="C19" s="17">
        <f>SUM(E19:J19)</f>
        <v>313180</v>
      </c>
      <c r="D19" s="96" t="s">
        <v>19</v>
      </c>
      <c r="E19" s="108">
        <f>SUM(E15:F18)</f>
        <v>313180</v>
      </c>
      <c r="F19" s="109"/>
      <c r="G19" s="17">
        <f>SUM(G15:G18)</f>
        <v>0</v>
      </c>
      <c r="H19" s="108">
        <f>SUM(H15:I18)</f>
        <v>0</v>
      </c>
      <c r="I19" s="109"/>
      <c r="J19" s="17">
        <f>SUM(J15:J18)</f>
        <v>0</v>
      </c>
    </row>
    <row r="20" spans="2:14">
      <c r="B20" s="11"/>
      <c r="C20" s="13"/>
      <c r="D20" s="19"/>
      <c r="E20" s="13"/>
      <c r="F20" s="13"/>
      <c r="G20" s="13"/>
      <c r="H20" s="13"/>
      <c r="I20" s="13"/>
      <c r="J20" s="20"/>
    </row>
    <row r="21" spans="2:14">
      <c r="B21" s="7" t="s">
        <v>20</v>
      </c>
      <c r="C21" s="13"/>
      <c r="D21" s="19"/>
      <c r="E21" s="13"/>
      <c r="F21" s="13"/>
      <c r="G21" s="13"/>
      <c r="H21" s="13"/>
      <c r="I21" s="13"/>
      <c r="J21" s="20"/>
    </row>
    <row r="22" spans="2:14">
      <c r="B22" s="7" t="s">
        <v>7</v>
      </c>
      <c r="C22" s="13"/>
      <c r="D22" s="19"/>
      <c r="E22" s="95" t="s">
        <v>21</v>
      </c>
      <c r="F22" s="95" t="s">
        <v>22</v>
      </c>
      <c r="G22" s="95" t="s">
        <v>10</v>
      </c>
      <c r="H22" s="95" t="s">
        <v>23</v>
      </c>
      <c r="I22" s="95" t="s">
        <v>22</v>
      </c>
      <c r="J22" s="20"/>
      <c r="N22" s="21"/>
    </row>
    <row r="23" spans="2:14">
      <c r="B23" s="11" t="s">
        <v>11</v>
      </c>
      <c r="C23" s="12">
        <f>SUM(E23:J23)</f>
        <v>302286</v>
      </c>
      <c r="D23" s="19"/>
      <c r="E23" s="12">
        <f>'TUBA LG 3% OB'!D18</f>
        <v>156764</v>
      </c>
      <c r="F23" s="12">
        <f>'TUBA LG 3% OB'!F18</f>
        <v>145522</v>
      </c>
      <c r="G23" s="12"/>
      <c r="H23" s="12"/>
      <c r="I23" s="12"/>
      <c r="J23" s="14"/>
    </row>
    <row r="24" spans="2:14">
      <c r="B24" s="11" t="s">
        <v>12</v>
      </c>
      <c r="C24" s="12">
        <f>SUM(E24:J24)</f>
        <v>31214</v>
      </c>
      <c r="D24" s="19"/>
      <c r="E24" s="12">
        <f>'TUBA LG 3% OB'!D19</f>
        <v>6395</v>
      </c>
      <c r="F24" s="12">
        <f>'TUBA LG 3% OB'!F19</f>
        <v>24819</v>
      </c>
      <c r="G24" s="12"/>
      <c r="H24" s="12"/>
      <c r="I24" s="12"/>
      <c r="J24" s="14"/>
    </row>
    <row r="25" spans="2:14">
      <c r="B25" s="11" t="s">
        <v>13</v>
      </c>
      <c r="C25" s="12">
        <f>SUM(E25:J25)</f>
        <v>0</v>
      </c>
      <c r="D25" s="19"/>
      <c r="E25" s="12">
        <f>'TUBA LG 3% OB'!D20</f>
        <v>0</v>
      </c>
      <c r="F25" s="12">
        <f>'TUBA LG 3% OB'!F20</f>
        <v>0</v>
      </c>
      <c r="G25" s="12"/>
      <c r="H25" s="12"/>
      <c r="I25" s="12"/>
      <c r="J25" s="14"/>
    </row>
    <row r="26" spans="2:14" ht="12.75" thickBot="1">
      <c r="B26" s="11" t="s">
        <v>14</v>
      </c>
      <c r="C26" s="15">
        <f>SUM(E26:J26)</f>
        <v>0</v>
      </c>
      <c r="D26" s="19"/>
      <c r="E26" s="15">
        <f>'[1]TEE_Option B (081111)  New Vers'!D24</f>
        <v>0</v>
      </c>
      <c r="F26" s="15">
        <f>'[1]TEE_Option B (081111)  New Vers'!E24</f>
        <v>0</v>
      </c>
      <c r="G26" s="15"/>
      <c r="H26" s="15"/>
      <c r="I26" s="15"/>
      <c r="J26" s="16"/>
    </row>
    <row r="27" spans="2:14" ht="12.75" thickBot="1">
      <c r="B27" s="7" t="s">
        <v>24</v>
      </c>
      <c r="C27" s="17">
        <f>SUM(E27:J27)</f>
        <v>333500</v>
      </c>
      <c r="D27" s="96" t="s">
        <v>25</v>
      </c>
      <c r="E27" s="17">
        <f t="shared" ref="E27:J27" si="0">SUM(E23:E26)</f>
        <v>163159</v>
      </c>
      <c r="F27" s="17">
        <f t="shared" si="0"/>
        <v>170341</v>
      </c>
      <c r="G27" s="17">
        <f t="shared" si="0"/>
        <v>0</v>
      </c>
      <c r="H27" s="17">
        <f t="shared" si="0"/>
        <v>0</v>
      </c>
      <c r="I27" s="17">
        <f t="shared" si="0"/>
        <v>0</v>
      </c>
      <c r="J27" s="17">
        <f t="shared" si="0"/>
        <v>0</v>
      </c>
    </row>
    <row r="28" spans="2:14">
      <c r="B28" s="11"/>
      <c r="C28" s="13"/>
      <c r="D28" s="19"/>
      <c r="E28" s="13"/>
      <c r="F28" s="13"/>
      <c r="G28" s="13"/>
      <c r="H28" s="13"/>
      <c r="I28" s="13"/>
      <c r="J28" s="20"/>
    </row>
    <row r="29" spans="2:14">
      <c r="B29" s="7" t="s">
        <v>26</v>
      </c>
      <c r="C29" s="13"/>
      <c r="D29" s="19"/>
      <c r="E29" s="13"/>
      <c r="F29" s="13"/>
      <c r="G29" s="95" t="s">
        <v>10</v>
      </c>
      <c r="H29" s="103" t="s">
        <v>10</v>
      </c>
      <c r="I29" s="103"/>
      <c r="J29" s="20"/>
    </row>
    <row r="30" spans="2:14">
      <c r="B30" s="11" t="s">
        <v>27</v>
      </c>
      <c r="C30" s="12">
        <f>SUM(E30:J30)</f>
        <v>0</v>
      </c>
      <c r="D30" s="19"/>
      <c r="E30" s="104"/>
      <c r="F30" s="105"/>
      <c r="G30" s="12"/>
      <c r="H30" s="104"/>
      <c r="I30" s="105"/>
      <c r="J30" s="14"/>
    </row>
    <row r="31" spans="2:14">
      <c r="B31" s="11" t="s">
        <v>28</v>
      </c>
      <c r="C31" s="12">
        <f>SUM(E31:J31)</f>
        <v>0</v>
      </c>
      <c r="D31" s="19"/>
      <c r="E31" s="104"/>
      <c r="F31" s="105"/>
      <c r="G31" s="12"/>
      <c r="H31" s="104"/>
      <c r="I31" s="105"/>
      <c r="J31" s="14"/>
    </row>
    <row r="32" spans="2:14">
      <c r="B32" s="11" t="s">
        <v>29</v>
      </c>
      <c r="C32" s="12">
        <f>SUM(E32:J32)</f>
        <v>0</v>
      </c>
      <c r="D32" s="19"/>
      <c r="E32" s="104"/>
      <c r="F32" s="105"/>
      <c r="G32" s="12"/>
      <c r="H32" s="104"/>
      <c r="I32" s="105"/>
      <c r="J32" s="14"/>
    </row>
    <row r="33" spans="2:12" ht="12.75" thickBot="1">
      <c r="B33" s="11" t="s">
        <v>30</v>
      </c>
      <c r="C33" s="15">
        <f>SUM(E33:J33)</f>
        <v>0</v>
      </c>
      <c r="D33" s="19"/>
      <c r="E33" s="106"/>
      <c r="F33" s="107"/>
      <c r="G33" s="15"/>
      <c r="H33" s="104"/>
      <c r="I33" s="105"/>
      <c r="J33" s="16"/>
    </row>
    <row r="34" spans="2:12" ht="13.5" customHeight="1" thickBot="1">
      <c r="B34" s="7" t="s">
        <v>24</v>
      </c>
      <c r="C34" s="17">
        <f>SUM(E34:J34)</f>
        <v>0</v>
      </c>
      <c r="D34" s="96" t="s">
        <v>31</v>
      </c>
      <c r="E34" s="108">
        <f>SUM(E30:F33)</f>
        <v>0</v>
      </c>
      <c r="F34" s="109"/>
      <c r="G34" s="17">
        <f>SUM(G30:G33)</f>
        <v>0</v>
      </c>
      <c r="H34" s="108">
        <f>SUM(H30:H33)</f>
        <v>0</v>
      </c>
      <c r="I34" s="109"/>
      <c r="J34" s="17">
        <f>SUM(J30:J33)</f>
        <v>0</v>
      </c>
    </row>
    <row r="35" spans="2:12">
      <c r="B35" s="11"/>
      <c r="C35" s="13"/>
      <c r="D35" s="19"/>
      <c r="E35" s="13"/>
      <c r="F35" s="13"/>
      <c r="G35" s="13"/>
      <c r="H35" s="13"/>
      <c r="I35" s="13"/>
      <c r="J35" s="20"/>
    </row>
    <row r="36" spans="2:12">
      <c r="B36" s="7" t="s">
        <v>32</v>
      </c>
      <c r="C36" s="13"/>
      <c r="D36" s="19"/>
      <c r="E36" s="13"/>
      <c r="F36" s="13"/>
      <c r="G36" s="13"/>
      <c r="H36" s="13"/>
      <c r="I36" s="13"/>
      <c r="J36" s="20"/>
    </row>
    <row r="37" spans="2:12" ht="12.75" thickBot="1">
      <c r="B37" s="11" t="s">
        <v>33</v>
      </c>
      <c r="C37" s="15">
        <f>SUM(E37:J37)</f>
        <v>0</v>
      </c>
      <c r="D37" s="96" t="s">
        <v>34</v>
      </c>
      <c r="E37" s="104"/>
      <c r="F37" s="105"/>
      <c r="G37" s="12"/>
      <c r="H37" s="104"/>
      <c r="I37" s="105"/>
      <c r="J37" s="14"/>
    </row>
    <row r="38" spans="2:12" ht="12.75" thickBot="1">
      <c r="B38" s="7" t="s">
        <v>35</v>
      </c>
      <c r="C38" s="17">
        <f>C27+C34+C37</f>
        <v>333500</v>
      </c>
      <c r="D38" s="110" t="s">
        <v>36</v>
      </c>
      <c r="E38" s="111"/>
      <c r="F38" s="13"/>
      <c r="G38" s="13"/>
      <c r="H38" s="13"/>
      <c r="I38" s="13"/>
      <c r="J38" s="20"/>
    </row>
    <row r="39" spans="2:12">
      <c r="B39" s="11"/>
      <c r="C39" s="13"/>
      <c r="D39" s="13"/>
      <c r="E39" s="13"/>
      <c r="F39" s="13"/>
      <c r="G39" s="13"/>
      <c r="H39" s="13"/>
      <c r="I39" s="13"/>
      <c r="J39" s="20"/>
    </row>
    <row r="40" spans="2:12" ht="12.75" thickBot="1">
      <c r="B40" s="11" t="s">
        <v>8</v>
      </c>
      <c r="C40" s="13"/>
      <c r="D40" s="13"/>
      <c r="E40" s="13"/>
      <c r="F40" s="13"/>
      <c r="G40" s="13"/>
      <c r="H40" s="13"/>
      <c r="I40" s="13"/>
      <c r="J40" s="20"/>
    </row>
    <row r="41" spans="2:12" ht="12.75" thickBot="1">
      <c r="B41" s="22" t="s">
        <v>37</v>
      </c>
      <c r="C41" s="17">
        <f>C11+C19+C38</f>
        <v>821225</v>
      </c>
      <c r="D41" s="110" t="s">
        <v>38</v>
      </c>
      <c r="E41" s="111"/>
      <c r="F41" s="13"/>
      <c r="G41" s="13"/>
      <c r="H41" s="13"/>
      <c r="I41" s="13"/>
      <c r="J41" s="20"/>
    </row>
    <row r="42" spans="2:12">
      <c r="B42" s="23"/>
      <c r="C42" s="21"/>
      <c r="D42" s="24"/>
      <c r="E42" s="21"/>
      <c r="F42" s="21"/>
      <c r="G42" s="21"/>
      <c r="H42" s="21"/>
      <c r="I42" s="21"/>
      <c r="J42" s="25"/>
    </row>
    <row r="43" spans="2:12" ht="12.75" thickBot="1">
      <c r="B43" s="26"/>
      <c r="C43" s="27" t="s">
        <v>39</v>
      </c>
      <c r="D43" s="28"/>
      <c r="E43" s="29"/>
      <c r="F43" s="29"/>
      <c r="G43" s="29"/>
      <c r="H43" s="29"/>
      <c r="I43" s="29"/>
      <c r="J43" s="30"/>
    </row>
    <row r="44" spans="2:12" ht="18" customHeight="1">
      <c r="C44" s="31"/>
      <c r="D44" s="32"/>
      <c r="E44" s="31"/>
      <c r="F44" s="31"/>
      <c r="G44" s="31"/>
      <c r="H44" s="31"/>
      <c r="I44" s="31"/>
      <c r="J44" s="31"/>
    </row>
    <row r="45" spans="2:12" ht="17.25" thickBot="1">
      <c r="B45" s="1" t="s">
        <v>40</v>
      </c>
      <c r="C45" s="31"/>
      <c r="D45" s="32"/>
      <c r="E45" s="31"/>
      <c r="F45" s="31"/>
      <c r="G45" s="31"/>
      <c r="H45" s="31"/>
      <c r="I45" s="31"/>
      <c r="J45" s="31"/>
    </row>
    <row r="46" spans="2:12" ht="12" customHeight="1">
      <c r="B46" s="33"/>
      <c r="C46" s="34" t="s">
        <v>2</v>
      </c>
      <c r="D46" s="35"/>
      <c r="E46" s="97" t="s">
        <v>3</v>
      </c>
      <c r="F46" s="112" t="s">
        <v>41</v>
      </c>
      <c r="G46" s="112" t="s">
        <v>42</v>
      </c>
      <c r="H46" s="112" t="s">
        <v>43</v>
      </c>
      <c r="I46" s="37"/>
      <c r="J46" s="38"/>
      <c r="K46" s="39"/>
      <c r="L46" s="40"/>
    </row>
    <row r="47" spans="2:12" ht="12" customHeight="1">
      <c r="B47" s="41" t="s">
        <v>44</v>
      </c>
      <c r="C47" s="42" t="s">
        <v>8</v>
      </c>
      <c r="D47" s="99"/>
      <c r="E47" s="98" t="s">
        <v>45</v>
      </c>
      <c r="F47" s="113"/>
      <c r="G47" s="113"/>
      <c r="H47" s="113"/>
      <c r="I47" s="99"/>
      <c r="J47" s="45"/>
      <c r="K47" s="114"/>
      <c r="L47" s="114"/>
    </row>
    <row r="48" spans="2:12" ht="12" customHeight="1">
      <c r="B48" s="46" t="s">
        <v>46</v>
      </c>
      <c r="C48" s="47">
        <f>SUM(E48:H48)</f>
        <v>0</v>
      </c>
      <c r="D48" s="99"/>
      <c r="E48" s="48">
        <f>'TUBA LG 3% OB'!D44</f>
        <v>0</v>
      </c>
      <c r="F48" s="48"/>
      <c r="G48" s="48"/>
      <c r="H48" s="47"/>
      <c r="I48" s="39"/>
      <c r="J48" s="49"/>
      <c r="K48" s="39"/>
      <c r="L48" s="39"/>
    </row>
    <row r="49" spans="2:12" ht="12" customHeight="1">
      <c r="B49" s="46" t="s">
        <v>47</v>
      </c>
      <c r="C49" s="47">
        <f t="shared" ref="C49:C52" si="1">SUM(E49:H49)</f>
        <v>1277</v>
      </c>
      <c r="D49" s="99"/>
      <c r="E49" s="48">
        <f>'TUBA LG 3% OB'!D45</f>
        <v>1277</v>
      </c>
      <c r="F49" s="48"/>
      <c r="G49" s="48"/>
      <c r="H49" s="47"/>
      <c r="I49" s="39"/>
      <c r="J49" s="49"/>
      <c r="K49" s="39"/>
      <c r="L49" s="39"/>
    </row>
    <row r="50" spans="2:12" ht="12" customHeight="1">
      <c r="B50" s="46" t="s">
        <v>48</v>
      </c>
      <c r="C50" s="48">
        <f t="shared" si="1"/>
        <v>57641</v>
      </c>
      <c r="D50" s="50"/>
      <c r="E50" s="48">
        <f>'TUBA LG 3% OB'!C46</f>
        <v>57641</v>
      </c>
      <c r="F50" s="48"/>
      <c r="G50" s="48"/>
      <c r="H50" s="47"/>
      <c r="I50" s="39"/>
      <c r="J50" s="49"/>
      <c r="K50" s="39"/>
      <c r="L50" s="39"/>
    </row>
    <row r="51" spans="2:12" ht="12" customHeight="1">
      <c r="B51" s="46" t="s">
        <v>49</v>
      </c>
      <c r="C51" s="48">
        <f t="shared" si="1"/>
        <v>0</v>
      </c>
      <c r="D51" s="50"/>
      <c r="E51" s="48">
        <v>0</v>
      </c>
      <c r="F51" s="48"/>
      <c r="G51" s="48"/>
      <c r="H51" s="47"/>
      <c r="I51" s="39"/>
      <c r="J51" s="49"/>
      <c r="K51" s="39"/>
      <c r="L51" s="39"/>
    </row>
    <row r="52" spans="2:12" ht="12.75" customHeight="1">
      <c r="B52" s="46" t="s">
        <v>50</v>
      </c>
      <c r="C52" s="47">
        <f t="shared" si="1"/>
        <v>0</v>
      </c>
      <c r="D52" s="99"/>
      <c r="E52" s="48">
        <f>'TUBA LG 3% OB'!D48</f>
        <v>0</v>
      </c>
      <c r="F52" s="48"/>
      <c r="G52" s="48"/>
      <c r="H52" s="47"/>
      <c r="I52" s="39"/>
      <c r="J52" s="49"/>
      <c r="K52" s="39"/>
      <c r="L52" s="39"/>
    </row>
    <row r="53" spans="2:12" ht="12.75" customHeight="1">
      <c r="B53" s="41" t="s">
        <v>51</v>
      </c>
      <c r="C53" s="47">
        <f>SUM(C48:C52)</f>
        <v>58918</v>
      </c>
      <c r="D53" s="51" t="s">
        <v>52</v>
      </c>
      <c r="E53" s="48">
        <f>SUM(E48:E52)</f>
        <v>58918</v>
      </c>
      <c r="F53" s="48"/>
      <c r="G53" s="48"/>
      <c r="H53" s="47"/>
      <c r="I53" s="39"/>
      <c r="J53" s="49"/>
      <c r="K53" s="39"/>
      <c r="L53" s="39"/>
    </row>
    <row r="54" spans="2:12" ht="12" customHeight="1">
      <c r="B54" s="46"/>
      <c r="C54" s="52"/>
      <c r="D54" s="101"/>
      <c r="E54" s="54"/>
      <c r="F54" s="55"/>
      <c r="G54" s="55"/>
      <c r="H54" s="55"/>
      <c r="I54" s="39"/>
      <c r="J54" s="49"/>
      <c r="K54" s="39"/>
      <c r="L54" s="39"/>
    </row>
    <row r="55" spans="2:12">
      <c r="B55" s="41" t="s">
        <v>53</v>
      </c>
      <c r="C55" s="56"/>
      <c r="D55" s="101"/>
      <c r="E55" s="57"/>
      <c r="F55" s="98"/>
      <c r="G55" s="98"/>
      <c r="H55" s="57"/>
      <c r="I55" s="39"/>
      <c r="J55" s="49"/>
      <c r="K55" s="39"/>
      <c r="L55" s="39"/>
    </row>
    <row r="56" spans="2:12" ht="12" customHeight="1">
      <c r="B56" s="46" t="s">
        <v>46</v>
      </c>
      <c r="C56" s="48">
        <f>SUM(E56:H56)</f>
        <v>0</v>
      </c>
      <c r="D56" s="100"/>
      <c r="E56" s="48">
        <f>'TUBA LG 3% OB'!C52</f>
        <v>0</v>
      </c>
      <c r="F56" s="48"/>
      <c r="G56" s="48"/>
      <c r="H56" s="47"/>
      <c r="I56" s="39"/>
      <c r="J56" s="49"/>
      <c r="K56" s="39"/>
      <c r="L56" s="39"/>
    </row>
    <row r="57" spans="2:12" ht="12" customHeight="1">
      <c r="B57" s="46" t="s">
        <v>54</v>
      </c>
      <c r="C57" s="48">
        <f t="shared" ref="C57:C60" si="2">SUM(E57:H57)</f>
        <v>0</v>
      </c>
      <c r="D57" s="100"/>
      <c r="E57" s="48">
        <f>'TUBA LG 3% OB'!C53</f>
        <v>0</v>
      </c>
      <c r="F57" s="48"/>
      <c r="G57" s="48"/>
      <c r="H57" s="47"/>
      <c r="I57" s="39"/>
      <c r="J57" s="49"/>
      <c r="K57" s="39"/>
      <c r="L57" s="39"/>
    </row>
    <row r="58" spans="2:12" ht="12" customHeight="1">
      <c r="B58" s="46" t="s">
        <v>48</v>
      </c>
      <c r="C58" s="48">
        <f t="shared" si="2"/>
        <v>148220</v>
      </c>
      <c r="D58" s="100"/>
      <c r="E58" s="48">
        <f>'TUBA LG 3% OB'!C54</f>
        <v>148220</v>
      </c>
      <c r="F58" s="48"/>
      <c r="G58" s="59"/>
      <c r="H58" s="47"/>
      <c r="I58" s="39"/>
      <c r="J58" s="49"/>
      <c r="K58" s="39"/>
      <c r="L58" s="39"/>
    </row>
    <row r="59" spans="2:12" ht="12" customHeight="1">
      <c r="B59" s="46" t="s">
        <v>49</v>
      </c>
      <c r="C59" s="48">
        <f t="shared" si="2"/>
        <v>0</v>
      </c>
      <c r="D59" s="60"/>
      <c r="E59" s="47">
        <f>'TUBA LG 3% OB'!C55</f>
        <v>0</v>
      </c>
      <c r="F59" s="61"/>
      <c r="G59" s="48"/>
      <c r="H59" s="47"/>
      <c r="I59" s="39"/>
      <c r="J59" s="49"/>
      <c r="K59" s="39"/>
      <c r="L59" s="39"/>
    </row>
    <row r="60" spans="2:12" ht="12" customHeight="1">
      <c r="B60" s="46" t="s">
        <v>50</v>
      </c>
      <c r="C60" s="48">
        <f t="shared" si="2"/>
        <v>0</v>
      </c>
      <c r="D60" s="60"/>
      <c r="E60" s="47">
        <f>'TUBA LG 3% OB'!C56</f>
        <v>0</v>
      </c>
      <c r="F60" s="61"/>
      <c r="G60" s="48"/>
      <c r="H60" s="47"/>
      <c r="I60" s="39"/>
      <c r="J60" s="49"/>
      <c r="K60" s="39"/>
      <c r="L60" s="39"/>
    </row>
    <row r="61" spans="2:12" ht="12.75" customHeight="1">
      <c r="B61" s="46" t="s">
        <v>55</v>
      </c>
      <c r="C61" s="59">
        <f>SUM(C56:C60)</f>
        <v>148220</v>
      </c>
      <c r="D61" s="62" t="s">
        <v>56</v>
      </c>
      <c r="E61" s="47">
        <f>'TUBA LG 3% OB'!C57</f>
        <v>148220</v>
      </c>
      <c r="F61" s="61"/>
      <c r="G61" s="48"/>
      <c r="H61" s="47"/>
      <c r="I61" s="39"/>
      <c r="J61" s="49"/>
      <c r="K61" s="39"/>
      <c r="L61" s="39"/>
    </row>
    <row r="62" spans="2:12" ht="12.75" customHeight="1">
      <c r="B62" s="46" t="s">
        <v>57</v>
      </c>
      <c r="C62" s="52"/>
      <c r="D62" s="101"/>
      <c r="E62" s="55"/>
      <c r="F62" s="55"/>
      <c r="G62" s="55"/>
      <c r="H62" s="55"/>
      <c r="I62" s="39"/>
      <c r="J62" s="49"/>
      <c r="K62" s="39"/>
      <c r="L62" s="39"/>
    </row>
    <row r="63" spans="2:12" ht="13.5" customHeight="1">
      <c r="B63" s="41" t="s">
        <v>58</v>
      </c>
      <c r="C63" s="56"/>
      <c r="D63" s="101"/>
      <c r="E63" s="57"/>
      <c r="F63" s="98"/>
      <c r="G63" s="98"/>
      <c r="H63" s="57"/>
      <c r="I63" s="39"/>
      <c r="J63" s="49"/>
      <c r="K63" s="39"/>
      <c r="L63" s="39"/>
    </row>
    <row r="64" spans="2:12" ht="12.75" customHeight="1">
      <c r="B64" s="46" t="s">
        <v>59</v>
      </c>
      <c r="C64" s="63">
        <f>SUM(E64:H64)</f>
        <v>-12457</v>
      </c>
      <c r="D64" s="64" t="s">
        <v>60</v>
      </c>
      <c r="E64" s="59">
        <f>'TUBA LG 3% OB'!D61</f>
        <v>-12457</v>
      </c>
      <c r="F64" s="48"/>
      <c r="G64" s="48"/>
      <c r="H64" s="48"/>
      <c r="I64" s="65"/>
      <c r="J64" s="49"/>
      <c r="K64" s="39"/>
      <c r="L64" s="39"/>
    </row>
    <row r="65" spans="2:12" ht="12.75" customHeight="1">
      <c r="B65" s="46"/>
      <c r="C65" s="55"/>
      <c r="D65" s="101"/>
      <c r="E65" s="66"/>
      <c r="F65" s="66"/>
      <c r="G65" s="99"/>
      <c r="H65" s="99"/>
      <c r="I65" s="99"/>
      <c r="J65" s="45"/>
      <c r="K65" s="67"/>
      <c r="L65" s="67"/>
    </row>
    <row r="66" spans="2:12" ht="12" customHeight="1">
      <c r="B66" s="41" t="s">
        <v>61</v>
      </c>
      <c r="C66" s="52"/>
      <c r="D66" s="101"/>
      <c r="E66" s="99"/>
      <c r="F66" s="99"/>
      <c r="G66" s="99"/>
      <c r="H66" s="99"/>
      <c r="I66" s="99"/>
      <c r="J66" s="45"/>
      <c r="K66" s="67"/>
      <c r="L66" s="67"/>
    </row>
    <row r="67" spans="2:12" ht="12.75" customHeight="1">
      <c r="B67" s="41" t="s">
        <v>62</v>
      </c>
      <c r="C67" s="63">
        <f>C53+C61</f>
        <v>207138</v>
      </c>
      <c r="D67" s="115" t="s">
        <v>63</v>
      </c>
      <c r="E67" s="116"/>
      <c r="F67" s="99"/>
      <c r="G67" s="99"/>
      <c r="H67" s="99"/>
      <c r="I67" s="99"/>
      <c r="J67" s="68"/>
      <c r="K67" s="67"/>
      <c r="L67" s="69"/>
    </row>
    <row r="68" spans="2:12" ht="12" customHeight="1">
      <c r="B68" s="41" t="s">
        <v>64</v>
      </c>
      <c r="C68" s="70">
        <f>C64</f>
        <v>-12457</v>
      </c>
      <c r="D68" s="125" t="s">
        <v>65</v>
      </c>
      <c r="E68" s="126"/>
      <c r="F68" s="99"/>
      <c r="G68" s="99"/>
      <c r="H68" s="99"/>
      <c r="I68" s="99"/>
      <c r="J68" s="68"/>
      <c r="K68" s="67"/>
      <c r="L68" s="67"/>
    </row>
    <row r="69" spans="2:12" ht="12" customHeight="1">
      <c r="B69" s="46"/>
      <c r="C69" s="66"/>
      <c r="D69" s="114"/>
      <c r="E69" s="114"/>
      <c r="F69" s="99"/>
      <c r="G69" s="99"/>
      <c r="H69" s="99"/>
      <c r="I69" s="99"/>
      <c r="J69" s="68"/>
      <c r="K69" s="67"/>
      <c r="L69" s="67"/>
    </row>
    <row r="70" spans="2:12" ht="12.75" customHeight="1">
      <c r="B70" s="71" t="s">
        <v>66</v>
      </c>
      <c r="C70" s="72"/>
      <c r="D70" s="72"/>
      <c r="E70" s="72"/>
      <c r="F70" s="72"/>
      <c r="G70" s="72"/>
      <c r="H70" s="72"/>
      <c r="I70" s="72"/>
      <c r="J70" s="73"/>
      <c r="K70" s="39"/>
      <c r="L70" s="67"/>
    </row>
    <row r="71" spans="2:12" ht="12" customHeight="1" thickBot="1">
      <c r="B71" s="74" t="s">
        <v>204</v>
      </c>
      <c r="C71" s="75"/>
      <c r="D71" s="75"/>
      <c r="E71" s="75"/>
      <c r="F71" s="75"/>
      <c r="G71" s="75"/>
      <c r="H71" s="75"/>
      <c r="I71" s="75"/>
      <c r="J71" s="76"/>
      <c r="K71" s="39"/>
      <c r="L71" s="67"/>
    </row>
    <row r="72" spans="2:12" ht="18" customHeight="1">
      <c r="C72" s="31"/>
      <c r="D72" s="32"/>
      <c r="E72" s="31"/>
      <c r="F72" s="31"/>
      <c r="G72" s="31"/>
      <c r="H72" s="31"/>
      <c r="I72" s="31"/>
      <c r="J72" s="31"/>
    </row>
    <row r="73" spans="2:12" ht="17.25" thickBot="1">
      <c r="B73" s="1" t="s">
        <v>67</v>
      </c>
      <c r="C73" s="31"/>
      <c r="D73" s="31"/>
      <c r="E73" s="31"/>
      <c r="F73" s="31"/>
      <c r="G73" s="31"/>
      <c r="H73" s="31"/>
      <c r="I73" s="31"/>
      <c r="J73" s="31"/>
    </row>
    <row r="74" spans="2:12" ht="14.25" customHeight="1">
      <c r="B74" s="77"/>
      <c r="C74" s="78"/>
      <c r="D74" s="120"/>
      <c r="E74" s="120"/>
      <c r="F74" s="120"/>
      <c r="G74" s="120"/>
      <c r="H74" s="120"/>
      <c r="I74" s="120"/>
      <c r="J74" s="121"/>
    </row>
    <row r="75" spans="2:12">
      <c r="B75" s="79" t="s">
        <v>68</v>
      </c>
      <c r="C75" s="48"/>
      <c r="D75" s="117" t="s">
        <v>69</v>
      </c>
      <c r="E75" s="118"/>
      <c r="F75" s="118"/>
      <c r="G75" s="118"/>
      <c r="H75" s="118"/>
      <c r="I75" s="118"/>
      <c r="J75" s="119"/>
    </row>
    <row r="76" spans="2:12">
      <c r="B76" s="79" t="s">
        <v>70</v>
      </c>
      <c r="C76" s="80"/>
      <c r="D76" s="117" t="s">
        <v>71</v>
      </c>
      <c r="E76" s="118"/>
      <c r="F76" s="118"/>
      <c r="G76" s="118"/>
      <c r="H76" s="118"/>
      <c r="I76" s="118"/>
      <c r="J76" s="119"/>
    </row>
    <row r="77" spans="2:12">
      <c r="B77" s="79" t="s">
        <v>72</v>
      </c>
      <c r="C77" s="63">
        <f>'TUBA LG 3% OB'!F72</f>
        <v>-4297</v>
      </c>
      <c r="D77" s="117" t="s">
        <v>73</v>
      </c>
      <c r="E77" s="118"/>
      <c r="F77" s="118"/>
      <c r="G77" s="118"/>
      <c r="H77" s="118"/>
      <c r="I77" s="118"/>
      <c r="J77" s="119"/>
    </row>
    <row r="78" spans="2:12">
      <c r="B78" s="81" t="s">
        <v>74</v>
      </c>
      <c r="C78" s="47"/>
      <c r="D78" s="117" t="s">
        <v>75</v>
      </c>
      <c r="E78" s="118"/>
      <c r="F78" s="118"/>
      <c r="G78" s="118"/>
      <c r="H78" s="118"/>
      <c r="I78" s="118"/>
      <c r="J78" s="119"/>
    </row>
    <row r="79" spans="2:12">
      <c r="B79" s="79" t="s">
        <v>76</v>
      </c>
      <c r="C79" s="59">
        <v>23000</v>
      </c>
      <c r="D79" s="117" t="s">
        <v>77</v>
      </c>
      <c r="E79" s="118"/>
      <c r="F79" s="118"/>
      <c r="G79" s="118"/>
      <c r="H79" s="118"/>
      <c r="I79" s="118"/>
      <c r="J79" s="119"/>
    </row>
    <row r="80" spans="2:12" ht="12.75" customHeight="1">
      <c r="B80" s="79" t="s">
        <v>78</v>
      </c>
      <c r="C80" s="70">
        <f>C11</f>
        <v>174545</v>
      </c>
      <c r="D80" s="122" t="s">
        <v>16</v>
      </c>
      <c r="E80" s="123"/>
      <c r="F80" s="123"/>
      <c r="G80" s="123"/>
      <c r="H80" s="123"/>
      <c r="I80" s="123"/>
      <c r="J80" s="124"/>
    </row>
    <row r="81" spans="2:12">
      <c r="B81" s="81" t="s">
        <v>79</v>
      </c>
      <c r="C81" s="82">
        <f>C19</f>
        <v>313180</v>
      </c>
      <c r="D81" s="122" t="s">
        <v>19</v>
      </c>
      <c r="E81" s="123"/>
      <c r="F81" s="123"/>
      <c r="G81" s="123"/>
      <c r="H81" s="123"/>
      <c r="I81" s="123"/>
      <c r="J81" s="124"/>
    </row>
    <row r="82" spans="2:12">
      <c r="B82" s="81" t="s">
        <v>80</v>
      </c>
      <c r="C82" s="63">
        <f>C38</f>
        <v>333500</v>
      </c>
      <c r="D82" s="117" t="s">
        <v>81</v>
      </c>
      <c r="E82" s="118"/>
      <c r="F82" s="118"/>
      <c r="G82" s="118"/>
      <c r="H82" s="118"/>
      <c r="I82" s="118"/>
      <c r="J82" s="119"/>
    </row>
    <row r="83" spans="2:12">
      <c r="B83" s="81" t="s">
        <v>82</v>
      </c>
      <c r="C83" s="63">
        <f>C68</f>
        <v>-12457</v>
      </c>
      <c r="D83" s="117" t="s">
        <v>83</v>
      </c>
      <c r="E83" s="118"/>
      <c r="F83" s="118"/>
      <c r="G83" s="118"/>
      <c r="H83" s="118"/>
      <c r="I83" s="118"/>
      <c r="J83" s="119"/>
    </row>
    <row r="84" spans="2:12">
      <c r="B84" s="79" t="s">
        <v>84</v>
      </c>
      <c r="C84" s="47"/>
      <c r="D84" s="117" t="s">
        <v>85</v>
      </c>
      <c r="E84" s="118"/>
      <c r="F84" s="118"/>
      <c r="G84" s="118"/>
      <c r="H84" s="118"/>
      <c r="I84" s="118"/>
      <c r="J84" s="119"/>
    </row>
    <row r="85" spans="2:12">
      <c r="B85" s="79"/>
      <c r="C85" s="61"/>
      <c r="D85" s="130"/>
      <c r="E85" s="130"/>
      <c r="F85" s="130"/>
      <c r="G85" s="130"/>
      <c r="H85" s="130"/>
      <c r="I85" s="130"/>
      <c r="J85" s="131"/>
    </row>
    <row r="86" spans="2:12">
      <c r="B86" s="81" t="s">
        <v>86</v>
      </c>
      <c r="C86" s="63">
        <f>C75+C76+C77+C78+C79+C80+C81+C82+C84-C83</f>
        <v>852385</v>
      </c>
      <c r="D86" s="115" t="s">
        <v>87</v>
      </c>
      <c r="E86" s="116"/>
      <c r="F86" s="116"/>
      <c r="G86" s="116"/>
      <c r="H86" s="116"/>
      <c r="I86" s="116"/>
      <c r="J86" s="132"/>
    </row>
    <row r="87" spans="2:12">
      <c r="B87" s="79"/>
      <c r="C87" s="61"/>
      <c r="D87" s="130"/>
      <c r="E87" s="130"/>
      <c r="F87" s="130"/>
      <c r="G87" s="130"/>
      <c r="H87" s="130"/>
      <c r="I87" s="130"/>
      <c r="J87" s="131"/>
    </row>
    <row r="88" spans="2:12">
      <c r="B88" s="79" t="s">
        <v>88</v>
      </c>
      <c r="C88" s="83">
        <f>C67</f>
        <v>207138</v>
      </c>
      <c r="D88" s="133" t="s">
        <v>89</v>
      </c>
      <c r="E88" s="134"/>
      <c r="F88" s="134"/>
      <c r="G88" s="134"/>
      <c r="H88" s="134"/>
      <c r="I88" s="134"/>
      <c r="J88" s="135"/>
    </row>
    <row r="89" spans="2:12">
      <c r="B89" s="79"/>
      <c r="C89" s="61"/>
      <c r="D89" s="130"/>
      <c r="E89" s="130"/>
      <c r="F89" s="130"/>
      <c r="G89" s="130"/>
      <c r="H89" s="130"/>
      <c r="I89" s="130"/>
      <c r="J89" s="131"/>
    </row>
    <row r="90" spans="2:12">
      <c r="B90" s="79" t="s">
        <v>90</v>
      </c>
      <c r="C90" s="63">
        <f>C88</f>
        <v>207138</v>
      </c>
      <c r="D90" s="122" t="s">
        <v>91</v>
      </c>
      <c r="E90" s="123"/>
      <c r="F90" s="123"/>
      <c r="G90" s="123"/>
      <c r="H90" s="123"/>
      <c r="I90" s="123"/>
      <c r="J90" s="124"/>
    </row>
    <row r="91" spans="2:12">
      <c r="B91" s="79"/>
      <c r="C91" s="55"/>
      <c r="D91" s="130"/>
      <c r="E91" s="130"/>
      <c r="F91" s="130"/>
      <c r="G91" s="130"/>
      <c r="H91" s="130"/>
      <c r="I91" s="130"/>
      <c r="J91" s="131"/>
    </row>
    <row r="92" spans="2:12">
      <c r="B92" s="79" t="s">
        <v>92</v>
      </c>
      <c r="C92" s="52"/>
      <c r="D92" s="130"/>
      <c r="E92" s="130"/>
      <c r="F92" s="130"/>
      <c r="G92" s="130"/>
      <c r="H92" s="130"/>
      <c r="I92" s="130"/>
      <c r="J92" s="131"/>
    </row>
    <row r="93" spans="2:12">
      <c r="B93" s="84" t="s">
        <v>93</v>
      </c>
      <c r="C93" s="63">
        <f>C86-C90</f>
        <v>645247</v>
      </c>
      <c r="D93" s="136" t="s">
        <v>94</v>
      </c>
      <c r="E93" s="137"/>
      <c r="F93" s="137"/>
      <c r="G93" s="137"/>
      <c r="H93" s="137"/>
      <c r="I93" s="137"/>
      <c r="J93" s="138"/>
    </row>
    <row r="94" spans="2:12">
      <c r="B94" s="84" t="s">
        <v>95</v>
      </c>
      <c r="C94" s="85">
        <f>C86/C90</f>
        <v>4.1150585599938205</v>
      </c>
      <c r="D94" s="136" t="s">
        <v>96</v>
      </c>
      <c r="E94" s="137"/>
      <c r="F94" s="137"/>
      <c r="G94" s="137"/>
      <c r="H94" s="137"/>
      <c r="I94" s="137"/>
      <c r="J94" s="138"/>
      <c r="L94" s="86"/>
    </row>
    <row r="95" spans="2:12">
      <c r="B95" s="79"/>
      <c r="C95" s="87"/>
      <c r="D95" s="139"/>
      <c r="E95" s="139"/>
      <c r="F95" s="140"/>
      <c r="G95" s="88"/>
      <c r="H95" s="88"/>
      <c r="I95" s="88"/>
      <c r="J95" s="89"/>
    </row>
    <row r="96" spans="2:12" ht="43.5" customHeight="1" thickBot="1">
      <c r="B96" s="127" t="s">
        <v>97</v>
      </c>
      <c r="C96" s="128"/>
      <c r="D96" s="128"/>
      <c r="E96" s="128"/>
      <c r="F96" s="128"/>
      <c r="G96" s="128"/>
      <c r="H96" s="128"/>
      <c r="I96" s="128"/>
      <c r="J96" s="129"/>
    </row>
    <row r="97" spans="3:10" ht="13.5" customHeight="1">
      <c r="D97" s="2"/>
    </row>
    <row r="98" spans="3:10">
      <c r="C98" s="31"/>
      <c r="D98" s="31"/>
      <c r="E98" s="31"/>
      <c r="F98" s="31"/>
      <c r="G98" s="31"/>
      <c r="H98" s="31"/>
      <c r="I98" s="31"/>
      <c r="J98" s="31"/>
    </row>
    <row r="99" spans="3:10" ht="13.5" customHeight="1">
      <c r="C99" s="31"/>
      <c r="D99" s="31"/>
      <c r="E99" s="31"/>
      <c r="F99" s="31"/>
      <c r="G99" s="31"/>
      <c r="H99" s="31"/>
      <c r="I99" s="31"/>
      <c r="J99" s="31"/>
    </row>
    <row r="100" spans="3:10">
      <c r="C100" s="31"/>
      <c r="D100" s="31"/>
      <c r="E100" s="31"/>
      <c r="F100" s="31"/>
      <c r="G100" s="31"/>
      <c r="H100" s="31"/>
      <c r="I100" s="31"/>
      <c r="J100" s="31"/>
    </row>
    <row r="101" spans="3:10">
      <c r="C101" s="31"/>
      <c r="D101" s="31"/>
      <c r="E101" s="31"/>
      <c r="F101" s="31"/>
      <c r="G101" s="31"/>
      <c r="H101" s="31"/>
      <c r="I101" s="31"/>
      <c r="J101" s="31"/>
    </row>
    <row r="102" spans="3:10">
      <c r="C102" s="31"/>
      <c r="D102" s="31"/>
      <c r="E102" s="31"/>
      <c r="F102" s="31"/>
      <c r="G102" s="31"/>
      <c r="H102" s="31"/>
      <c r="I102" s="31"/>
      <c r="J102" s="31"/>
    </row>
    <row r="103" spans="3:10">
      <c r="C103" s="31"/>
      <c r="D103" s="31"/>
      <c r="E103" s="31"/>
      <c r="F103" s="31"/>
      <c r="G103" s="31"/>
      <c r="H103" s="31"/>
      <c r="I103" s="31"/>
      <c r="J103" s="31"/>
    </row>
    <row r="104" spans="3:10">
      <c r="C104" s="31"/>
      <c r="D104" s="31"/>
      <c r="E104" s="31"/>
      <c r="F104" s="31"/>
      <c r="G104" s="31"/>
      <c r="H104" s="31"/>
      <c r="I104" s="31"/>
      <c r="J104" s="31"/>
    </row>
    <row r="105" spans="3:10">
      <c r="C105" s="31"/>
      <c r="D105" s="31"/>
      <c r="E105" s="31"/>
      <c r="F105" s="31"/>
      <c r="G105" s="31"/>
      <c r="H105" s="31"/>
      <c r="I105" s="31"/>
      <c r="J105" s="31"/>
    </row>
    <row r="106" spans="3:10">
      <c r="C106" s="31"/>
      <c r="D106" s="31"/>
      <c r="E106" s="31"/>
      <c r="F106" s="31"/>
      <c r="G106" s="31"/>
      <c r="H106" s="31"/>
      <c r="I106" s="31"/>
      <c r="J106" s="31"/>
    </row>
    <row r="107" spans="3:10">
      <c r="C107" s="31"/>
      <c r="D107" s="31"/>
      <c r="E107" s="31"/>
      <c r="F107" s="31"/>
      <c r="G107" s="31"/>
      <c r="H107" s="31"/>
      <c r="I107" s="31"/>
      <c r="J107" s="31"/>
    </row>
    <row r="108" spans="3:10">
      <c r="C108" s="31"/>
      <c r="D108" s="31"/>
      <c r="E108" s="31"/>
      <c r="F108" s="31"/>
      <c r="G108" s="31"/>
      <c r="H108" s="31"/>
      <c r="I108" s="31"/>
      <c r="J108" s="31"/>
    </row>
    <row r="109" spans="3:10">
      <c r="C109" s="31"/>
      <c r="D109" s="31"/>
      <c r="E109" s="31"/>
      <c r="F109" s="31"/>
      <c r="G109" s="31"/>
      <c r="H109" s="31"/>
      <c r="I109" s="31"/>
      <c r="J109" s="31"/>
    </row>
    <row r="110" spans="3:10">
      <c r="C110" s="31"/>
      <c r="D110" s="31"/>
      <c r="E110" s="31"/>
      <c r="F110" s="31"/>
      <c r="G110" s="31"/>
      <c r="H110" s="31"/>
      <c r="I110" s="31"/>
      <c r="J110" s="31"/>
    </row>
    <row r="111" spans="3:10">
      <c r="C111" s="31"/>
      <c r="D111" s="32"/>
      <c r="E111" s="31"/>
      <c r="F111" s="31"/>
      <c r="G111" s="31"/>
      <c r="H111" s="31"/>
      <c r="I111" s="31"/>
      <c r="J111" s="31"/>
    </row>
    <row r="112" spans="3:10">
      <c r="C112" s="31"/>
      <c r="D112" s="32"/>
      <c r="E112" s="31"/>
      <c r="F112" s="31"/>
      <c r="G112" s="31"/>
      <c r="H112" s="31"/>
      <c r="I112" s="31"/>
      <c r="J112" s="31"/>
    </row>
    <row r="113" spans="3:10">
      <c r="C113" s="31"/>
      <c r="D113" s="32"/>
      <c r="E113" s="31"/>
      <c r="F113" s="31"/>
      <c r="G113" s="31"/>
      <c r="H113" s="31"/>
      <c r="I113" s="31"/>
      <c r="J113" s="31"/>
    </row>
    <row r="114" spans="3:10">
      <c r="C114" s="31"/>
      <c r="D114" s="32"/>
      <c r="E114" s="31"/>
      <c r="F114" s="31"/>
      <c r="G114" s="31"/>
      <c r="H114" s="31"/>
      <c r="I114" s="31"/>
      <c r="J114" s="31"/>
    </row>
    <row r="115" spans="3:10">
      <c r="C115" s="31"/>
      <c r="D115" s="32"/>
      <c r="E115" s="31"/>
      <c r="F115" s="31"/>
      <c r="G115" s="31"/>
      <c r="H115" s="31"/>
      <c r="I115" s="31"/>
      <c r="J115" s="31"/>
    </row>
    <row r="116" spans="3:10">
      <c r="C116" s="31"/>
      <c r="D116" s="32"/>
      <c r="E116" s="31"/>
      <c r="F116" s="31"/>
      <c r="G116" s="31"/>
      <c r="H116" s="31"/>
      <c r="I116" s="31"/>
      <c r="J116" s="31"/>
    </row>
    <row r="117" spans="3:10">
      <c r="C117" s="31"/>
      <c r="D117" s="32"/>
      <c r="E117" s="31"/>
      <c r="F117" s="31"/>
      <c r="G117" s="31"/>
      <c r="H117" s="31"/>
      <c r="I117" s="31"/>
      <c r="J117" s="31"/>
    </row>
    <row r="118" spans="3:10">
      <c r="C118" s="31"/>
      <c r="D118" s="32"/>
      <c r="E118" s="31"/>
      <c r="F118" s="31"/>
      <c r="G118" s="31"/>
      <c r="H118" s="31"/>
      <c r="I118" s="31"/>
      <c r="J118" s="31"/>
    </row>
    <row r="119" spans="3:10">
      <c r="C119" s="31"/>
      <c r="D119" s="32"/>
      <c r="E119" s="31"/>
      <c r="F119" s="31"/>
      <c r="G119" s="31"/>
      <c r="H119" s="31"/>
      <c r="I119" s="31"/>
      <c r="J119" s="31"/>
    </row>
    <row r="120" spans="3:10">
      <c r="C120" s="31"/>
      <c r="D120" s="32"/>
      <c r="E120" s="31"/>
      <c r="F120" s="31"/>
      <c r="G120" s="31"/>
      <c r="H120" s="31"/>
      <c r="I120" s="31"/>
      <c r="J120" s="31"/>
    </row>
    <row r="121" spans="3:10">
      <c r="C121" s="31"/>
      <c r="D121" s="32"/>
      <c r="E121" s="31"/>
      <c r="F121" s="31"/>
      <c r="G121" s="31"/>
      <c r="H121" s="31"/>
      <c r="I121" s="31"/>
      <c r="J121" s="31"/>
    </row>
    <row r="122" spans="3:10">
      <c r="C122" s="31"/>
      <c r="D122" s="32"/>
      <c r="E122" s="31"/>
      <c r="F122" s="31"/>
      <c r="G122" s="31"/>
      <c r="H122" s="31"/>
      <c r="I122" s="31"/>
      <c r="J122" s="31"/>
    </row>
    <row r="123" spans="3:10">
      <c r="C123" s="31"/>
      <c r="D123" s="32"/>
      <c r="E123" s="31"/>
      <c r="F123" s="31"/>
      <c r="G123" s="31"/>
      <c r="H123" s="31"/>
      <c r="I123" s="31"/>
      <c r="J123" s="31"/>
    </row>
    <row r="124" spans="3:10">
      <c r="C124" s="31"/>
      <c r="D124" s="32"/>
      <c r="E124" s="31"/>
      <c r="F124" s="31"/>
      <c r="G124" s="31"/>
      <c r="H124" s="31"/>
      <c r="I124" s="31"/>
      <c r="J124" s="31"/>
    </row>
    <row r="125" spans="3:10">
      <c r="C125" s="31"/>
      <c r="D125" s="32"/>
      <c r="E125" s="31"/>
      <c r="F125" s="31"/>
      <c r="G125" s="31"/>
      <c r="H125" s="31"/>
      <c r="I125" s="31"/>
      <c r="J125" s="31"/>
    </row>
    <row r="126" spans="3:10">
      <c r="C126" s="31"/>
      <c r="D126" s="32"/>
      <c r="E126" s="31"/>
      <c r="F126" s="31"/>
      <c r="G126" s="31"/>
      <c r="H126" s="31"/>
      <c r="I126" s="31"/>
      <c r="J126" s="31"/>
    </row>
    <row r="127" spans="3:10">
      <c r="C127" s="31"/>
      <c r="D127" s="32"/>
      <c r="E127" s="31"/>
      <c r="F127" s="31"/>
      <c r="G127" s="31"/>
      <c r="H127" s="31"/>
      <c r="I127" s="31"/>
      <c r="J127" s="31"/>
    </row>
    <row r="128" spans="3:10">
      <c r="C128" s="31"/>
      <c r="D128" s="32"/>
      <c r="E128" s="31"/>
      <c r="F128" s="31"/>
      <c r="G128" s="31"/>
      <c r="H128" s="31"/>
      <c r="I128" s="31"/>
      <c r="J128" s="31"/>
    </row>
    <row r="129" spans="3:10">
      <c r="C129" s="31"/>
      <c r="D129" s="32"/>
      <c r="E129" s="31"/>
      <c r="F129" s="31"/>
      <c r="G129" s="31"/>
      <c r="H129" s="31"/>
      <c r="I129" s="31"/>
      <c r="J129" s="31"/>
    </row>
    <row r="130" spans="3:10">
      <c r="C130" s="31"/>
      <c r="D130" s="32"/>
      <c r="E130" s="31"/>
      <c r="F130" s="31"/>
      <c r="G130" s="31"/>
      <c r="H130" s="31"/>
      <c r="I130" s="31"/>
      <c r="J130" s="31"/>
    </row>
    <row r="131" spans="3:10">
      <c r="C131" s="31"/>
      <c r="D131" s="32"/>
      <c r="E131" s="31"/>
      <c r="F131" s="31"/>
      <c r="G131" s="31"/>
      <c r="H131" s="31"/>
      <c r="I131" s="31"/>
      <c r="J131" s="31"/>
    </row>
    <row r="132" spans="3:10">
      <c r="C132" s="31"/>
      <c r="D132" s="32"/>
      <c r="E132" s="31"/>
      <c r="F132" s="31"/>
      <c r="G132" s="31"/>
      <c r="H132" s="31"/>
      <c r="I132" s="31"/>
      <c r="J132" s="31"/>
    </row>
    <row r="133" spans="3:10">
      <c r="C133" s="31"/>
      <c r="D133" s="32"/>
      <c r="E133" s="31"/>
      <c r="F133" s="31"/>
      <c r="G133" s="31"/>
      <c r="H133" s="31"/>
      <c r="I133" s="31"/>
      <c r="J133" s="31"/>
    </row>
    <row r="134" spans="3:10">
      <c r="C134" s="31"/>
      <c r="D134" s="32"/>
      <c r="E134" s="31"/>
      <c r="F134" s="31"/>
      <c r="G134" s="31"/>
      <c r="H134" s="31"/>
      <c r="I134" s="31"/>
      <c r="J134" s="31"/>
    </row>
    <row r="135" spans="3:10">
      <c r="C135" s="31"/>
      <c r="D135" s="32"/>
      <c r="E135" s="31"/>
      <c r="F135" s="31"/>
      <c r="G135" s="31"/>
      <c r="H135" s="31"/>
      <c r="I135" s="31"/>
      <c r="J135" s="31"/>
    </row>
    <row r="136" spans="3:10">
      <c r="C136" s="31"/>
      <c r="D136" s="32"/>
      <c r="E136" s="31"/>
      <c r="F136" s="31"/>
      <c r="G136" s="31"/>
      <c r="H136" s="31"/>
      <c r="I136" s="31"/>
      <c r="J136" s="31"/>
    </row>
    <row r="137" spans="3:10">
      <c r="C137" s="31"/>
      <c r="D137" s="32"/>
      <c r="E137" s="31"/>
      <c r="F137" s="31"/>
      <c r="G137" s="31"/>
      <c r="H137" s="31"/>
      <c r="I137" s="31"/>
      <c r="J137" s="31"/>
    </row>
    <row r="138" spans="3:10">
      <c r="C138" s="31"/>
      <c r="D138" s="32"/>
      <c r="E138" s="31"/>
      <c r="F138" s="31"/>
      <c r="G138" s="31"/>
      <c r="H138" s="31"/>
      <c r="I138" s="31"/>
      <c r="J138" s="31"/>
    </row>
    <row r="139" spans="3:10">
      <c r="C139" s="31"/>
      <c r="D139" s="32"/>
      <c r="E139" s="31"/>
      <c r="F139" s="31"/>
      <c r="G139" s="31"/>
      <c r="H139" s="31"/>
      <c r="I139" s="31"/>
      <c r="J139" s="31"/>
    </row>
    <row r="140" spans="3:10">
      <c r="C140" s="31"/>
      <c r="D140" s="32"/>
      <c r="E140" s="31"/>
      <c r="F140" s="31"/>
      <c r="G140" s="31"/>
      <c r="H140" s="31"/>
      <c r="I140" s="31"/>
      <c r="J140" s="31"/>
    </row>
    <row r="141" spans="3:10">
      <c r="C141" s="31"/>
      <c r="D141" s="32"/>
      <c r="E141" s="31"/>
      <c r="F141" s="31"/>
      <c r="G141" s="31"/>
      <c r="H141" s="31"/>
      <c r="I141" s="31"/>
      <c r="J141" s="31"/>
    </row>
    <row r="142" spans="3:10">
      <c r="C142" s="31"/>
      <c r="D142" s="32"/>
      <c r="E142" s="31"/>
      <c r="F142" s="31"/>
      <c r="G142" s="31"/>
      <c r="H142" s="31"/>
      <c r="I142" s="31"/>
      <c r="J142" s="31"/>
    </row>
    <row r="143" spans="3:10">
      <c r="C143" s="31"/>
      <c r="D143" s="32"/>
      <c r="E143" s="31"/>
      <c r="F143" s="31"/>
      <c r="G143" s="31"/>
      <c r="H143" s="31"/>
      <c r="I143" s="31"/>
      <c r="J143" s="31"/>
    </row>
    <row r="144" spans="3:10">
      <c r="C144" s="31"/>
      <c r="D144" s="32"/>
      <c r="E144" s="31"/>
      <c r="F144" s="31"/>
      <c r="G144" s="31"/>
      <c r="H144" s="31"/>
      <c r="I144" s="31"/>
      <c r="J144" s="31"/>
    </row>
    <row r="145" spans="3:10">
      <c r="C145" s="31"/>
      <c r="D145" s="32"/>
      <c r="E145" s="31"/>
      <c r="F145" s="31"/>
      <c r="G145" s="31"/>
      <c r="H145" s="31"/>
      <c r="I145" s="31"/>
      <c r="J145" s="31"/>
    </row>
    <row r="146" spans="3:10">
      <c r="C146" s="31"/>
      <c r="D146" s="32"/>
      <c r="E146" s="31"/>
      <c r="F146" s="31"/>
      <c r="G146" s="31"/>
      <c r="H146" s="31"/>
      <c r="I146" s="31"/>
      <c r="J146" s="31"/>
    </row>
    <row r="147" spans="3:10">
      <c r="C147" s="31"/>
      <c r="D147" s="32"/>
      <c r="E147" s="31"/>
      <c r="F147" s="31"/>
      <c r="G147" s="31"/>
      <c r="H147" s="31"/>
      <c r="I147" s="31"/>
      <c r="J147" s="31"/>
    </row>
    <row r="148" spans="3:10">
      <c r="C148" s="31"/>
      <c r="D148" s="32"/>
      <c r="E148" s="31"/>
      <c r="F148" s="31"/>
      <c r="G148" s="31"/>
      <c r="H148" s="31"/>
      <c r="I148" s="31"/>
      <c r="J148" s="31"/>
    </row>
    <row r="149" spans="3:10">
      <c r="C149" s="31"/>
      <c r="D149" s="32"/>
      <c r="E149" s="31"/>
      <c r="F149" s="31"/>
      <c r="G149" s="31"/>
      <c r="H149" s="31"/>
      <c r="I149" s="31"/>
      <c r="J149" s="31"/>
    </row>
    <row r="150" spans="3:10">
      <c r="C150" s="31"/>
      <c r="D150" s="32"/>
      <c r="E150" s="31"/>
      <c r="F150" s="31"/>
      <c r="G150" s="31"/>
      <c r="H150" s="31"/>
      <c r="I150" s="31"/>
      <c r="J150" s="31"/>
    </row>
    <row r="151" spans="3:10">
      <c r="C151" s="31"/>
      <c r="D151" s="32"/>
      <c r="E151" s="31"/>
      <c r="F151" s="31"/>
      <c r="G151" s="31"/>
      <c r="H151" s="31"/>
      <c r="I151" s="31"/>
      <c r="J151" s="31"/>
    </row>
    <row r="152" spans="3:10">
      <c r="C152" s="31"/>
      <c r="D152" s="32"/>
      <c r="E152" s="31"/>
      <c r="F152" s="31"/>
      <c r="G152" s="31"/>
      <c r="H152" s="31"/>
      <c r="I152" s="31"/>
      <c r="J152" s="31"/>
    </row>
    <row r="153" spans="3:10">
      <c r="C153" s="31"/>
      <c r="D153" s="32"/>
      <c r="E153" s="31"/>
      <c r="F153" s="31"/>
      <c r="G153" s="31"/>
      <c r="H153" s="31"/>
      <c r="I153" s="31"/>
      <c r="J153" s="31"/>
    </row>
    <row r="154" spans="3:10">
      <c r="C154" s="31"/>
      <c r="D154" s="32"/>
      <c r="E154" s="31"/>
      <c r="F154" s="31"/>
      <c r="G154" s="31"/>
      <c r="H154" s="31"/>
      <c r="I154" s="31"/>
      <c r="J154" s="31"/>
    </row>
    <row r="155" spans="3:10">
      <c r="C155" s="31"/>
      <c r="D155" s="32"/>
      <c r="E155" s="31"/>
      <c r="F155" s="31"/>
      <c r="G155" s="31"/>
      <c r="H155" s="31"/>
      <c r="I155" s="31"/>
      <c r="J155" s="31"/>
    </row>
    <row r="156" spans="3:10">
      <c r="C156" s="31"/>
      <c r="D156" s="32"/>
      <c r="E156" s="31"/>
      <c r="F156" s="31"/>
      <c r="G156" s="31"/>
      <c r="H156" s="31"/>
      <c r="I156" s="31"/>
      <c r="J156" s="31"/>
    </row>
    <row r="157" spans="3:10">
      <c r="C157" s="31"/>
      <c r="D157" s="32"/>
      <c r="E157" s="31"/>
      <c r="F157" s="31"/>
      <c r="G157" s="31"/>
      <c r="H157" s="31"/>
      <c r="I157" s="31"/>
      <c r="J157" s="31"/>
    </row>
    <row r="158" spans="3:10">
      <c r="C158" s="31"/>
      <c r="D158" s="32"/>
      <c r="E158" s="31"/>
      <c r="F158" s="31"/>
      <c r="G158" s="31"/>
      <c r="H158" s="31"/>
      <c r="I158" s="31"/>
      <c r="J158" s="31"/>
    </row>
    <row r="159" spans="3:10">
      <c r="C159" s="31"/>
      <c r="D159" s="32"/>
      <c r="E159" s="31"/>
      <c r="F159" s="31"/>
      <c r="G159" s="31"/>
      <c r="H159" s="31"/>
      <c r="I159" s="31"/>
      <c r="J159" s="31"/>
    </row>
    <row r="160" spans="3:10">
      <c r="C160" s="31"/>
      <c r="D160" s="32"/>
      <c r="E160" s="31"/>
      <c r="F160" s="31"/>
      <c r="G160" s="31"/>
      <c r="H160" s="31"/>
      <c r="I160" s="31"/>
      <c r="J160" s="31"/>
    </row>
    <row r="161" spans="3:10">
      <c r="C161" s="31"/>
      <c r="D161" s="32"/>
      <c r="E161" s="31"/>
      <c r="F161" s="31"/>
      <c r="G161" s="31"/>
      <c r="H161" s="31"/>
      <c r="I161" s="31"/>
      <c r="J161" s="31"/>
    </row>
    <row r="162" spans="3:10">
      <c r="C162" s="31"/>
      <c r="D162" s="32"/>
      <c r="E162" s="31"/>
      <c r="F162" s="31"/>
      <c r="G162" s="31"/>
      <c r="H162" s="31"/>
      <c r="I162" s="31"/>
      <c r="J162" s="31"/>
    </row>
    <row r="163" spans="3:10">
      <c r="C163" s="31"/>
      <c r="D163" s="32"/>
      <c r="E163" s="31"/>
      <c r="F163" s="31"/>
      <c r="G163" s="31"/>
      <c r="H163" s="31"/>
      <c r="I163" s="31"/>
      <c r="J163" s="31"/>
    </row>
    <row r="164" spans="3:10">
      <c r="C164" s="31"/>
      <c r="D164" s="32"/>
      <c r="E164" s="31"/>
      <c r="F164" s="31"/>
      <c r="G164" s="31"/>
      <c r="H164" s="31"/>
      <c r="I164" s="31"/>
      <c r="J164" s="31"/>
    </row>
    <row r="165" spans="3:10">
      <c r="C165" s="31"/>
      <c r="D165" s="32"/>
      <c r="E165" s="31"/>
      <c r="F165" s="31"/>
      <c r="G165" s="31"/>
      <c r="H165" s="31"/>
      <c r="I165" s="31"/>
      <c r="J165" s="31"/>
    </row>
    <row r="166" spans="3:10">
      <c r="C166" s="31"/>
      <c r="D166" s="32"/>
      <c r="E166" s="31"/>
      <c r="F166" s="31"/>
      <c r="G166" s="31"/>
      <c r="H166" s="31"/>
      <c r="I166" s="31"/>
      <c r="J166" s="31"/>
    </row>
    <row r="167" spans="3:10">
      <c r="C167" s="31"/>
      <c r="D167" s="32"/>
      <c r="E167" s="31"/>
      <c r="F167" s="31"/>
      <c r="G167" s="31"/>
      <c r="H167" s="31"/>
      <c r="I167" s="31"/>
      <c r="J167" s="31"/>
    </row>
    <row r="168" spans="3:10">
      <c r="C168" s="31"/>
      <c r="D168" s="32"/>
      <c r="E168" s="31"/>
      <c r="F168" s="31"/>
      <c r="G168" s="31"/>
      <c r="H168" s="31"/>
      <c r="I168" s="31"/>
      <c r="J168" s="31"/>
    </row>
    <row r="169" spans="3:10">
      <c r="C169" s="31"/>
      <c r="D169" s="32"/>
      <c r="E169" s="31"/>
      <c r="F169" s="31"/>
      <c r="G169" s="31"/>
      <c r="H169" s="31"/>
      <c r="I169" s="31"/>
      <c r="J169" s="31"/>
    </row>
    <row r="170" spans="3:10">
      <c r="C170" s="31"/>
      <c r="D170" s="32"/>
      <c r="E170" s="31"/>
      <c r="F170" s="31"/>
      <c r="G170" s="31"/>
      <c r="H170" s="31"/>
      <c r="I170" s="31"/>
      <c r="J170" s="31"/>
    </row>
    <row r="171" spans="3:10">
      <c r="C171" s="31"/>
      <c r="D171" s="32"/>
      <c r="E171" s="31"/>
      <c r="F171" s="31"/>
      <c r="G171" s="31"/>
      <c r="H171" s="31"/>
      <c r="I171" s="31"/>
      <c r="J171" s="31"/>
    </row>
    <row r="172" spans="3:10">
      <c r="C172" s="31"/>
      <c r="D172" s="32"/>
      <c r="E172" s="31"/>
      <c r="F172" s="31"/>
      <c r="G172" s="31"/>
      <c r="H172" s="31"/>
      <c r="I172" s="31"/>
      <c r="J172" s="31"/>
    </row>
    <row r="173" spans="3:10">
      <c r="C173" s="31"/>
      <c r="D173" s="32"/>
      <c r="E173" s="31"/>
      <c r="F173" s="31"/>
      <c r="G173" s="31"/>
      <c r="H173" s="31"/>
      <c r="I173" s="31"/>
      <c r="J173" s="31"/>
    </row>
    <row r="174" spans="3:10">
      <c r="C174" s="31"/>
      <c r="D174" s="32"/>
      <c r="E174" s="31"/>
      <c r="F174" s="31"/>
      <c r="G174" s="31"/>
      <c r="H174" s="31"/>
      <c r="I174" s="31"/>
      <c r="J174" s="31"/>
    </row>
    <row r="175" spans="3:10">
      <c r="C175" s="31"/>
      <c r="D175" s="32"/>
      <c r="E175" s="31"/>
      <c r="F175" s="31"/>
      <c r="G175" s="31"/>
      <c r="H175" s="31"/>
      <c r="I175" s="31"/>
      <c r="J175" s="31"/>
    </row>
    <row r="176" spans="3:10">
      <c r="C176" s="31"/>
      <c r="D176" s="32"/>
      <c r="E176" s="31"/>
      <c r="F176" s="31"/>
      <c r="G176" s="31"/>
      <c r="H176" s="31"/>
      <c r="I176" s="31"/>
      <c r="J176" s="31"/>
    </row>
    <row r="177" spans="3:10">
      <c r="C177" s="31"/>
      <c r="D177" s="32"/>
      <c r="E177" s="31"/>
      <c r="F177" s="31"/>
      <c r="G177" s="31"/>
      <c r="H177" s="31"/>
      <c r="I177" s="31"/>
      <c r="J177" s="31"/>
    </row>
    <row r="178" spans="3:10">
      <c r="C178" s="31"/>
      <c r="D178" s="32"/>
      <c r="E178" s="31"/>
      <c r="F178" s="31"/>
      <c r="G178" s="31"/>
      <c r="H178" s="31"/>
      <c r="I178" s="31"/>
      <c r="J178" s="31"/>
    </row>
    <row r="179" spans="3:10">
      <c r="C179" s="31"/>
      <c r="D179" s="32"/>
      <c r="E179" s="31"/>
      <c r="F179" s="31"/>
      <c r="G179" s="31"/>
      <c r="H179" s="31"/>
      <c r="I179" s="31"/>
      <c r="J179" s="31"/>
    </row>
    <row r="180" spans="3:10">
      <c r="C180" s="31"/>
      <c r="D180" s="32"/>
      <c r="E180" s="31"/>
      <c r="F180" s="31"/>
      <c r="G180" s="31"/>
      <c r="H180" s="31"/>
      <c r="I180" s="31"/>
      <c r="J180" s="31"/>
    </row>
    <row r="181" spans="3:10">
      <c r="C181" s="31"/>
      <c r="D181" s="32"/>
      <c r="E181" s="31"/>
      <c r="F181" s="31"/>
      <c r="G181" s="31"/>
      <c r="H181" s="31"/>
      <c r="I181" s="31"/>
      <c r="J181" s="31"/>
    </row>
    <row r="182" spans="3:10">
      <c r="C182" s="31"/>
      <c r="D182" s="32"/>
      <c r="E182" s="31"/>
      <c r="F182" s="31"/>
      <c r="G182" s="31"/>
      <c r="H182" s="31"/>
      <c r="I182" s="31"/>
      <c r="J182" s="31"/>
    </row>
    <row r="183" spans="3:10">
      <c r="C183" s="31"/>
      <c r="D183" s="32"/>
      <c r="E183" s="31"/>
      <c r="F183" s="31"/>
      <c r="G183" s="31"/>
      <c r="H183" s="31"/>
      <c r="I183" s="31"/>
      <c r="J183" s="31"/>
    </row>
    <row r="184" spans="3:10">
      <c r="C184" s="31"/>
      <c r="D184" s="32"/>
      <c r="E184" s="31"/>
      <c r="F184" s="31"/>
      <c r="G184" s="31"/>
      <c r="H184" s="31"/>
      <c r="I184" s="31"/>
      <c r="J184" s="31"/>
    </row>
    <row r="185" spans="3:10">
      <c r="C185" s="31"/>
      <c r="D185" s="32"/>
      <c r="E185" s="31"/>
      <c r="F185" s="31"/>
      <c r="G185" s="31"/>
      <c r="H185" s="31"/>
      <c r="I185" s="31"/>
      <c r="J185" s="31"/>
    </row>
    <row r="186" spans="3:10">
      <c r="C186" s="31"/>
      <c r="D186" s="32"/>
      <c r="E186" s="31"/>
      <c r="F186" s="31"/>
      <c r="G186" s="31"/>
      <c r="H186" s="31"/>
      <c r="I186" s="31"/>
      <c r="J186" s="31"/>
    </row>
    <row r="187" spans="3:10">
      <c r="C187" s="31"/>
      <c r="D187" s="32"/>
      <c r="E187" s="31"/>
      <c r="F187" s="31"/>
      <c r="G187" s="31"/>
      <c r="H187" s="31"/>
      <c r="I187" s="31"/>
      <c r="J187" s="31"/>
    </row>
    <row r="188" spans="3:10">
      <c r="C188" s="31"/>
      <c r="D188" s="32"/>
      <c r="E188" s="31"/>
      <c r="F188" s="31"/>
      <c r="G188" s="31"/>
      <c r="H188" s="31"/>
      <c r="I188" s="31"/>
      <c r="J188" s="31"/>
    </row>
    <row r="189" spans="3:10">
      <c r="C189" s="31"/>
      <c r="D189" s="32"/>
      <c r="E189" s="31"/>
      <c r="F189" s="31"/>
      <c r="G189" s="31"/>
      <c r="H189" s="31"/>
      <c r="I189" s="31"/>
      <c r="J189" s="31"/>
    </row>
    <row r="190" spans="3:10">
      <c r="C190" s="31"/>
      <c r="D190" s="32"/>
      <c r="E190" s="31"/>
      <c r="F190" s="31"/>
      <c r="G190" s="31"/>
      <c r="H190" s="31"/>
      <c r="I190" s="31"/>
      <c r="J190" s="31"/>
    </row>
    <row r="191" spans="3:10">
      <c r="C191" s="31"/>
      <c r="D191" s="32"/>
      <c r="E191" s="31"/>
      <c r="F191" s="31"/>
      <c r="G191" s="31"/>
      <c r="H191" s="31"/>
      <c r="I191" s="31"/>
      <c r="J191" s="31"/>
    </row>
    <row r="192" spans="3:10">
      <c r="C192" s="31"/>
      <c r="D192" s="32"/>
      <c r="E192" s="31"/>
      <c r="F192" s="31"/>
      <c r="G192" s="31"/>
      <c r="H192" s="31"/>
      <c r="I192" s="31"/>
      <c r="J192" s="31"/>
    </row>
    <row r="193" spans="3:10">
      <c r="C193" s="31"/>
      <c r="D193" s="32"/>
      <c r="E193" s="31"/>
      <c r="F193" s="31"/>
      <c r="G193" s="31"/>
      <c r="H193" s="31"/>
      <c r="I193" s="31"/>
      <c r="J193" s="31"/>
    </row>
    <row r="194" spans="3:10">
      <c r="C194" s="31"/>
      <c r="D194" s="32"/>
      <c r="E194" s="31"/>
      <c r="F194" s="31"/>
      <c r="G194" s="31"/>
      <c r="H194" s="31"/>
      <c r="I194" s="31"/>
      <c r="J194" s="31"/>
    </row>
    <row r="195" spans="3:10">
      <c r="C195" s="31"/>
      <c r="D195" s="32"/>
      <c r="E195" s="31"/>
      <c r="F195" s="31"/>
      <c r="G195" s="31"/>
      <c r="H195" s="31"/>
      <c r="I195" s="31"/>
      <c r="J195" s="31"/>
    </row>
    <row r="196" spans="3:10">
      <c r="C196" s="31"/>
      <c r="D196" s="32"/>
      <c r="E196" s="31"/>
      <c r="F196" s="31"/>
      <c r="G196" s="31"/>
      <c r="H196" s="31"/>
      <c r="I196" s="31"/>
      <c r="J196" s="31"/>
    </row>
    <row r="197" spans="3:10">
      <c r="C197" s="31"/>
      <c r="D197" s="32"/>
      <c r="E197" s="31"/>
      <c r="F197" s="31"/>
      <c r="G197" s="31"/>
      <c r="H197" s="31"/>
      <c r="I197" s="31"/>
      <c r="J197" s="31"/>
    </row>
    <row r="198" spans="3:10">
      <c r="C198" s="31"/>
      <c r="D198" s="32"/>
      <c r="E198" s="31"/>
      <c r="F198" s="31"/>
      <c r="G198" s="31"/>
      <c r="H198" s="31"/>
      <c r="I198" s="31"/>
      <c r="J198" s="31"/>
    </row>
    <row r="199" spans="3:10">
      <c r="C199" s="31"/>
      <c r="D199" s="32"/>
      <c r="E199" s="31"/>
      <c r="F199" s="31"/>
      <c r="G199" s="31"/>
      <c r="H199" s="31"/>
      <c r="I199" s="31"/>
      <c r="J199" s="31"/>
    </row>
  </sheetData>
  <mergeCells count="73">
    <mergeCell ref="E5:F5"/>
    <mergeCell ref="H5:I5"/>
    <mergeCell ref="E6:F6"/>
    <mergeCell ref="H6:I6"/>
    <mergeCell ref="E7:F7"/>
    <mergeCell ref="H7:I7"/>
    <mergeCell ref="E8:F8"/>
    <mergeCell ref="H8:I8"/>
    <mergeCell ref="E9:F9"/>
    <mergeCell ref="H9:I9"/>
    <mergeCell ref="E10:F10"/>
    <mergeCell ref="H10:I10"/>
    <mergeCell ref="E11:F11"/>
    <mergeCell ref="H11:I11"/>
    <mergeCell ref="E13:F13"/>
    <mergeCell ref="H13:I13"/>
    <mergeCell ref="E14:F14"/>
    <mergeCell ref="H14:I14"/>
    <mergeCell ref="E30:F30"/>
    <mergeCell ref="H30:I30"/>
    <mergeCell ref="E15:F15"/>
    <mergeCell ref="H15:I15"/>
    <mergeCell ref="E16:F16"/>
    <mergeCell ref="H16:I16"/>
    <mergeCell ref="E17:F17"/>
    <mergeCell ref="H17:I17"/>
    <mergeCell ref="E18:F18"/>
    <mergeCell ref="H18:I18"/>
    <mergeCell ref="E19:F19"/>
    <mergeCell ref="H19:I19"/>
    <mergeCell ref="H29:I29"/>
    <mergeCell ref="D41:E41"/>
    <mergeCell ref="F46:F47"/>
    <mergeCell ref="G46:G47"/>
    <mergeCell ref="H46:H47"/>
    <mergeCell ref="E31:F31"/>
    <mergeCell ref="H31:I31"/>
    <mergeCell ref="E32:F32"/>
    <mergeCell ref="H32:I32"/>
    <mergeCell ref="E33:F33"/>
    <mergeCell ref="H33:I33"/>
    <mergeCell ref="E34:F34"/>
    <mergeCell ref="H34:I34"/>
    <mergeCell ref="E37:F37"/>
    <mergeCell ref="H37:I37"/>
    <mergeCell ref="D38:E38"/>
    <mergeCell ref="K47:L47"/>
    <mergeCell ref="D67:E67"/>
    <mergeCell ref="D84:J84"/>
    <mergeCell ref="D69:E69"/>
    <mergeCell ref="D74:J74"/>
    <mergeCell ref="D75:J75"/>
    <mergeCell ref="D76:J76"/>
    <mergeCell ref="D77:J77"/>
    <mergeCell ref="D78:J78"/>
    <mergeCell ref="D79:J79"/>
    <mergeCell ref="D80:J80"/>
    <mergeCell ref="D81:J81"/>
    <mergeCell ref="D82:J82"/>
    <mergeCell ref="D83:J83"/>
    <mergeCell ref="D68:E68"/>
    <mergeCell ref="B96:J96"/>
    <mergeCell ref="D85:J85"/>
    <mergeCell ref="D86:J86"/>
    <mergeCell ref="D87:J87"/>
    <mergeCell ref="D88:J88"/>
    <mergeCell ref="D89:J89"/>
    <mergeCell ref="D90:J90"/>
    <mergeCell ref="D91:J91"/>
    <mergeCell ref="D92:J92"/>
    <mergeCell ref="D93:J93"/>
    <mergeCell ref="D94:J94"/>
    <mergeCell ref="D95:F95"/>
  </mergeCells>
  <printOptions horizontalCentered="1"/>
  <pageMargins left="0.59055118110236227" right="0.62992125984251968" top="0.78740157480314965" bottom="0.59055118110236227" header="0.51181102362204722" footer="0.51181102362204722"/>
  <pageSetup paperSize="8" scale="76"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theme="8" tint="-0.249977111117893"/>
    <pageSetUpPr fitToPage="1"/>
  </sheetPr>
  <dimension ref="A1:I90"/>
  <sheetViews>
    <sheetView workbookViewId="0">
      <selection activeCell="C58" sqref="C58"/>
    </sheetView>
  </sheetViews>
  <sheetFormatPr defaultRowHeight="12.75"/>
  <cols>
    <col min="1" max="1" width="39.42578125" style="91" bestFit="1" customWidth="1"/>
    <col min="2" max="9" width="9.140625" style="92"/>
  </cols>
  <sheetData>
    <row r="1" spans="1:5">
      <c r="A1" s="91" t="s">
        <v>98</v>
      </c>
      <c r="B1" s="92" t="s">
        <v>158</v>
      </c>
      <c r="C1" s="92" t="s">
        <v>186</v>
      </c>
      <c r="D1" s="92" t="s">
        <v>187</v>
      </c>
    </row>
    <row r="3" spans="1:5">
      <c r="A3" s="91" t="s">
        <v>99</v>
      </c>
      <c r="B3" s="92" t="s">
        <v>159</v>
      </c>
      <c r="C3" s="92" t="s">
        <v>160</v>
      </c>
      <c r="E3" s="92" t="s">
        <v>100</v>
      </c>
    </row>
    <row r="4" spans="1:5">
      <c r="A4" s="91" t="s">
        <v>101</v>
      </c>
      <c r="C4">
        <v>176980</v>
      </c>
      <c r="D4"/>
      <c r="E4">
        <v>176980</v>
      </c>
    </row>
    <row r="5" spans="1:5">
      <c r="A5" s="91" t="s">
        <v>102</v>
      </c>
      <c r="C5">
        <v>-2435</v>
      </c>
      <c r="D5"/>
      <c r="E5">
        <v>-2435</v>
      </c>
    </row>
    <row r="6" spans="1:5">
      <c r="A6" s="91" t="s">
        <v>103</v>
      </c>
      <c r="C6">
        <v>0</v>
      </c>
      <c r="D6"/>
      <c r="E6">
        <v>0</v>
      </c>
    </row>
    <row r="7" spans="1:5">
      <c r="A7" s="91" t="s">
        <v>104</v>
      </c>
      <c r="C7">
        <v>0</v>
      </c>
      <c r="D7"/>
      <c r="E7">
        <v>0</v>
      </c>
    </row>
    <row r="8" spans="1:5">
      <c r="A8" s="91" t="s">
        <v>105</v>
      </c>
      <c r="C8">
        <v>174545</v>
      </c>
      <c r="D8"/>
      <c r="E8">
        <v>174545</v>
      </c>
    </row>
    <row r="10" spans="1:5">
      <c r="A10" s="91" t="s">
        <v>106</v>
      </c>
      <c r="B10" s="92" t="s">
        <v>159</v>
      </c>
      <c r="C10" s="92" t="s">
        <v>160</v>
      </c>
      <c r="E10" s="92" t="s">
        <v>100</v>
      </c>
    </row>
    <row r="11" spans="1:5">
      <c r="A11" s="91" t="s">
        <v>101</v>
      </c>
      <c r="C11" s="92">
        <v>330103</v>
      </c>
      <c r="E11" s="92">
        <v>330103</v>
      </c>
    </row>
    <row r="12" spans="1:5">
      <c r="A12" s="91" t="s">
        <v>102</v>
      </c>
      <c r="C12" s="92">
        <v>-16923</v>
      </c>
      <c r="E12" s="92">
        <v>-16923</v>
      </c>
    </row>
    <row r="13" spans="1:5">
      <c r="A13" s="91" t="s">
        <v>103</v>
      </c>
      <c r="C13" s="92">
        <v>0</v>
      </c>
      <c r="E13" s="92">
        <v>0</v>
      </c>
    </row>
    <row r="14" spans="1:5">
      <c r="A14" s="91" t="s">
        <v>104</v>
      </c>
      <c r="C14" s="92">
        <v>0</v>
      </c>
      <c r="E14" s="92">
        <v>0</v>
      </c>
    </row>
    <row r="15" spans="1:5">
      <c r="A15" s="91" t="s">
        <v>107</v>
      </c>
      <c r="C15" s="92">
        <v>313181</v>
      </c>
      <c r="E15" s="92">
        <v>313181</v>
      </c>
    </row>
    <row r="17" spans="1:7">
      <c r="A17" s="91" t="s">
        <v>20</v>
      </c>
      <c r="B17" s="92" t="s">
        <v>159</v>
      </c>
      <c r="C17" s="92" t="s">
        <v>188</v>
      </c>
      <c r="D17" s="92" t="s">
        <v>189</v>
      </c>
      <c r="E17" s="92" t="s">
        <v>100</v>
      </c>
      <c r="F17" s="92" t="s">
        <v>22</v>
      </c>
      <c r="G17" s="92" t="s">
        <v>155</v>
      </c>
    </row>
    <row r="18" spans="1:7">
      <c r="A18" s="91" t="s">
        <v>101</v>
      </c>
      <c r="C18" s="92">
        <v>302287</v>
      </c>
      <c r="D18" s="92">
        <v>156764</v>
      </c>
      <c r="F18" s="92">
        <v>145522</v>
      </c>
    </row>
    <row r="19" spans="1:7">
      <c r="A19" s="91" t="s">
        <v>102</v>
      </c>
      <c r="C19" s="92">
        <v>31214</v>
      </c>
      <c r="D19" s="92">
        <v>6395</v>
      </c>
      <c r="F19" s="92">
        <v>24819</v>
      </c>
    </row>
    <row r="20" spans="1:7">
      <c r="A20" s="91" t="s">
        <v>103</v>
      </c>
      <c r="C20" s="92">
        <v>0</v>
      </c>
      <c r="D20" s="92">
        <v>0</v>
      </c>
      <c r="F20" s="92">
        <v>0</v>
      </c>
    </row>
    <row r="21" spans="1:7">
      <c r="A21" s="91" t="s">
        <v>104</v>
      </c>
      <c r="C21" s="92">
        <v>0</v>
      </c>
      <c r="D21" s="92">
        <v>0</v>
      </c>
      <c r="F21" s="92">
        <v>0</v>
      </c>
    </row>
    <row r="22" spans="1:7">
      <c r="A22" s="91" t="s">
        <v>108</v>
      </c>
      <c r="C22" s="92">
        <v>333500</v>
      </c>
      <c r="D22" s="92">
        <v>163159</v>
      </c>
      <c r="F22" s="92">
        <v>170341</v>
      </c>
    </row>
    <row r="24" spans="1:7">
      <c r="A24" s="91" t="s">
        <v>26</v>
      </c>
    </row>
    <row r="25" spans="1:7">
      <c r="A25" s="91" t="s">
        <v>109</v>
      </c>
      <c r="C25" s="92">
        <v>0</v>
      </c>
      <c r="E25" s="92">
        <v>0</v>
      </c>
    </row>
    <row r="26" spans="1:7">
      <c r="A26" s="91" t="s">
        <v>110</v>
      </c>
      <c r="C26" s="92">
        <v>0</v>
      </c>
      <c r="E26" s="92">
        <v>0</v>
      </c>
    </row>
    <row r="27" spans="1:7">
      <c r="A27" s="91" t="s">
        <v>111</v>
      </c>
      <c r="C27" s="92">
        <v>0</v>
      </c>
      <c r="E27" s="92">
        <v>0</v>
      </c>
    </row>
    <row r="28" spans="1:7">
      <c r="A28" s="91" t="s">
        <v>112</v>
      </c>
      <c r="C28" s="92">
        <v>0</v>
      </c>
      <c r="E28" s="92">
        <v>0</v>
      </c>
    </row>
    <row r="29" spans="1:7">
      <c r="A29" s="91" t="s">
        <v>108</v>
      </c>
      <c r="C29" s="92">
        <v>0</v>
      </c>
      <c r="E29" s="92">
        <v>0</v>
      </c>
    </row>
    <row r="31" spans="1:7">
      <c r="A31" s="91" t="s">
        <v>113</v>
      </c>
    </row>
    <row r="32" spans="1:7">
      <c r="A32" s="91" t="s">
        <v>114</v>
      </c>
      <c r="C32" s="92">
        <v>0</v>
      </c>
      <c r="E32" s="92">
        <v>0</v>
      </c>
    </row>
    <row r="33" spans="1:7">
      <c r="A33" s="91" t="s">
        <v>35</v>
      </c>
      <c r="C33" s="92">
        <v>333500</v>
      </c>
    </row>
    <row r="35" spans="1:7">
      <c r="A35" s="91" t="s">
        <v>8</v>
      </c>
    </row>
    <row r="36" spans="1:7">
      <c r="A36" s="91" t="s">
        <v>115</v>
      </c>
    </row>
    <row r="37" spans="1:7">
      <c r="A37" s="91" t="s">
        <v>116</v>
      </c>
      <c r="C37" s="92">
        <v>821226</v>
      </c>
    </row>
    <row r="39" spans="1:7">
      <c r="A39" s="91" t="s">
        <v>117</v>
      </c>
      <c r="B39" s="92" t="s">
        <v>161</v>
      </c>
      <c r="C39" s="92" t="s">
        <v>190</v>
      </c>
      <c r="D39" s="92" t="s">
        <v>191</v>
      </c>
      <c r="E39" s="92" t="s">
        <v>118</v>
      </c>
      <c r="F39" s="92" t="s">
        <v>176</v>
      </c>
      <c r="G39" s="92" t="s">
        <v>177</v>
      </c>
    </row>
    <row r="40" spans="1:7">
      <c r="A40" s="91" t="s">
        <v>119</v>
      </c>
      <c r="B40" s="92" t="s">
        <v>162</v>
      </c>
      <c r="C40" s="92" t="s">
        <v>192</v>
      </c>
      <c r="D40" s="92" t="s">
        <v>193</v>
      </c>
      <c r="E40" s="92" t="s">
        <v>120</v>
      </c>
      <c r="F40" s="92" t="s">
        <v>121</v>
      </c>
    </row>
    <row r="42" spans="1:7">
      <c r="A42" s="91" t="s">
        <v>122</v>
      </c>
    </row>
    <row r="43" spans="1:7">
      <c r="A43" s="91" t="s">
        <v>123</v>
      </c>
      <c r="B43" s="92" t="s">
        <v>163</v>
      </c>
      <c r="C43" s="92" t="s">
        <v>164</v>
      </c>
      <c r="D43" s="92" t="s">
        <v>100</v>
      </c>
    </row>
    <row r="44" spans="1:7">
      <c r="A44" s="91" t="s">
        <v>109</v>
      </c>
      <c r="C44" s="92">
        <v>0</v>
      </c>
      <c r="D44" s="92">
        <v>0</v>
      </c>
    </row>
    <row r="45" spans="1:7">
      <c r="A45" s="91" t="s">
        <v>124</v>
      </c>
      <c r="C45" s="92">
        <v>1277</v>
      </c>
      <c r="D45" s="92">
        <v>1277</v>
      </c>
    </row>
    <row r="46" spans="1:7">
      <c r="A46" s="91" t="s">
        <v>125</v>
      </c>
      <c r="C46" s="92">
        <v>57641</v>
      </c>
      <c r="D46" s="92">
        <v>57641</v>
      </c>
    </row>
    <row r="47" spans="1:7">
      <c r="A47" s="91" t="s">
        <v>126</v>
      </c>
      <c r="C47" s="92">
        <v>0</v>
      </c>
      <c r="D47" s="92">
        <v>0</v>
      </c>
    </row>
    <row r="48" spans="1:7">
      <c r="A48" s="91" t="s">
        <v>127</v>
      </c>
      <c r="C48" s="92">
        <v>0</v>
      </c>
      <c r="D48" s="92">
        <v>0</v>
      </c>
    </row>
    <row r="49" spans="1:4">
      <c r="A49" s="91" t="s">
        <v>128</v>
      </c>
      <c r="C49" s="92">
        <v>58918</v>
      </c>
      <c r="D49" s="92">
        <v>58918</v>
      </c>
    </row>
    <row r="51" spans="1:4">
      <c r="A51" s="91" t="s">
        <v>53</v>
      </c>
      <c r="B51" s="92" t="s">
        <v>163</v>
      </c>
      <c r="C51" s="92" t="s">
        <v>164</v>
      </c>
      <c r="D51" s="92" t="s">
        <v>100</v>
      </c>
    </row>
    <row r="52" spans="1:4">
      <c r="A52" s="91" t="s">
        <v>109</v>
      </c>
      <c r="C52" s="92">
        <v>0</v>
      </c>
      <c r="D52" s="92">
        <v>0</v>
      </c>
    </row>
    <row r="53" spans="1:4">
      <c r="A53" s="91" t="s">
        <v>110</v>
      </c>
      <c r="C53" s="92">
        <v>0</v>
      </c>
      <c r="D53" s="92">
        <v>0</v>
      </c>
    </row>
    <row r="54" spans="1:4">
      <c r="A54" s="91" t="s">
        <v>111</v>
      </c>
      <c r="C54" s="92">
        <v>148220</v>
      </c>
      <c r="D54" s="92">
        <v>148220</v>
      </c>
    </row>
    <row r="55" spans="1:4">
      <c r="A55" s="91" t="s">
        <v>126</v>
      </c>
      <c r="C55" s="92">
        <v>0</v>
      </c>
      <c r="D55" s="92">
        <v>0</v>
      </c>
    </row>
    <row r="56" spans="1:4">
      <c r="A56" s="91" t="s">
        <v>127</v>
      </c>
      <c r="C56" s="92">
        <v>0</v>
      </c>
      <c r="D56" s="92">
        <v>0</v>
      </c>
    </row>
    <row r="57" spans="1:4">
      <c r="A57" s="91" t="s">
        <v>128</v>
      </c>
      <c r="C57" s="92">
        <v>148220</v>
      </c>
      <c r="D57" s="92">
        <v>148220</v>
      </c>
    </row>
    <row r="59" spans="1:4">
      <c r="A59" s="91" t="s">
        <v>129</v>
      </c>
      <c r="B59" s="92" t="s">
        <v>130</v>
      </c>
    </row>
    <row r="61" spans="1:4">
      <c r="A61" s="91" t="s">
        <v>131</v>
      </c>
      <c r="C61" s="92">
        <v>-12457</v>
      </c>
      <c r="D61" s="92">
        <v>-12457</v>
      </c>
    </row>
    <row r="63" spans="1:4">
      <c r="A63" s="91" t="s">
        <v>132</v>
      </c>
    </row>
    <row r="64" spans="1:4">
      <c r="A64" s="91" t="s">
        <v>62</v>
      </c>
      <c r="C64" s="92">
        <v>207138</v>
      </c>
      <c r="D64" s="92">
        <v>207138</v>
      </c>
    </row>
    <row r="65" spans="1:7">
      <c r="A65" s="91" t="s">
        <v>64</v>
      </c>
      <c r="C65" s="92">
        <v>-12457</v>
      </c>
      <c r="D65" s="92">
        <v>-12457</v>
      </c>
    </row>
    <row r="67" spans="1:7">
      <c r="A67" s="91" t="s">
        <v>133</v>
      </c>
      <c r="B67" s="92" t="s">
        <v>165</v>
      </c>
      <c r="C67" s="92" t="s">
        <v>194</v>
      </c>
      <c r="D67" s="92" t="s">
        <v>195</v>
      </c>
      <c r="E67" s="92" t="s">
        <v>134</v>
      </c>
      <c r="F67" s="92" t="s">
        <v>178</v>
      </c>
      <c r="G67" s="92" t="s">
        <v>179</v>
      </c>
    </row>
    <row r="68" spans="1:7">
      <c r="A68" s="91" t="s">
        <v>119</v>
      </c>
      <c r="B68" s="92" t="s">
        <v>162</v>
      </c>
      <c r="C68" s="92" t="s">
        <v>192</v>
      </c>
      <c r="D68" s="92" t="s">
        <v>193</v>
      </c>
      <c r="E68" s="92" t="s">
        <v>120</v>
      </c>
      <c r="F68" s="92" t="s">
        <v>121</v>
      </c>
    </row>
    <row r="70" spans="1:7">
      <c r="A70" s="91" t="s">
        <v>135</v>
      </c>
    </row>
    <row r="72" spans="1:7">
      <c r="A72" s="91" t="s">
        <v>136</v>
      </c>
      <c r="F72" s="92">
        <v>-4297</v>
      </c>
    </row>
    <row r="74" spans="1:7">
      <c r="A74" s="91" t="s">
        <v>137</v>
      </c>
      <c r="B74" s="92" t="s">
        <v>166</v>
      </c>
      <c r="C74" s="92" t="s">
        <v>167</v>
      </c>
      <c r="F74" s="92">
        <v>174545</v>
      </c>
    </row>
    <row r="75" spans="1:7">
      <c r="A75" s="91" t="s">
        <v>138</v>
      </c>
      <c r="B75" s="92" t="s">
        <v>139</v>
      </c>
      <c r="F75" s="92">
        <v>313181</v>
      </c>
    </row>
    <row r="76" spans="1:7">
      <c r="A76" s="91" t="s">
        <v>140</v>
      </c>
      <c r="B76" s="92" t="s">
        <v>168</v>
      </c>
      <c r="C76" s="92" t="s">
        <v>169</v>
      </c>
      <c r="F76" s="92">
        <v>333500</v>
      </c>
    </row>
    <row r="77" spans="1:7">
      <c r="A77" s="91" t="s">
        <v>141</v>
      </c>
      <c r="B77" s="92" t="s">
        <v>170</v>
      </c>
      <c r="C77" s="92" t="s">
        <v>171</v>
      </c>
      <c r="F77" s="92">
        <v>12457</v>
      </c>
    </row>
    <row r="78" spans="1:7">
      <c r="A78" s="91" t="s">
        <v>142</v>
      </c>
      <c r="F78" s="92">
        <v>829386</v>
      </c>
    </row>
    <row r="80" spans="1:7">
      <c r="A80" s="91" t="s">
        <v>62</v>
      </c>
      <c r="F80" s="92">
        <v>207138</v>
      </c>
    </row>
    <row r="81" spans="1:7">
      <c r="A81" s="91" t="s">
        <v>143</v>
      </c>
      <c r="F81" s="92">
        <v>207138</v>
      </c>
    </row>
    <row r="83" spans="1:7">
      <c r="A83" s="91" t="s">
        <v>144</v>
      </c>
    </row>
    <row r="84" spans="1:7">
      <c r="A84" s="91" t="s">
        <v>145</v>
      </c>
      <c r="F84" s="92">
        <v>622248</v>
      </c>
    </row>
    <row r="85" spans="1:7">
      <c r="A85" s="91" t="s">
        <v>146</v>
      </c>
      <c r="F85" s="92">
        <v>4</v>
      </c>
    </row>
    <row r="87" spans="1:7">
      <c r="A87" s="91" t="s">
        <v>147</v>
      </c>
      <c r="B87" s="92" t="s">
        <v>172</v>
      </c>
      <c r="C87" s="92" t="s">
        <v>196</v>
      </c>
      <c r="D87" s="92" t="s">
        <v>197</v>
      </c>
      <c r="E87" s="92" t="s">
        <v>151</v>
      </c>
      <c r="F87" s="92" t="s">
        <v>156</v>
      </c>
      <c r="G87" s="92" t="s">
        <v>157</v>
      </c>
    </row>
    <row r="88" spans="1:7">
      <c r="A88" s="91" t="s">
        <v>148</v>
      </c>
      <c r="B88" s="92" t="s">
        <v>173</v>
      </c>
      <c r="C88" s="92" t="s">
        <v>198</v>
      </c>
      <c r="D88" s="92" t="s">
        <v>199</v>
      </c>
      <c r="E88" s="92" t="s">
        <v>152</v>
      </c>
      <c r="F88" s="92" t="s">
        <v>180</v>
      </c>
      <c r="G88" s="92" t="s">
        <v>181</v>
      </c>
    </row>
    <row r="89" spans="1:7">
      <c r="A89" s="91" t="s">
        <v>149</v>
      </c>
      <c r="B89" s="92" t="s">
        <v>174</v>
      </c>
      <c r="C89" s="92" t="s">
        <v>200</v>
      </c>
      <c r="D89" s="92" t="s">
        <v>201</v>
      </c>
      <c r="E89" s="92" t="s">
        <v>153</v>
      </c>
      <c r="F89" s="92" t="s">
        <v>182</v>
      </c>
      <c r="G89" s="92" t="s">
        <v>183</v>
      </c>
    </row>
    <row r="90" spans="1:7">
      <c r="A90" s="91" t="s">
        <v>150</v>
      </c>
      <c r="B90" s="92" t="s">
        <v>175</v>
      </c>
      <c r="C90" s="92" t="s">
        <v>202</v>
      </c>
      <c r="D90" s="92" t="s">
        <v>203</v>
      </c>
      <c r="E90" s="92" t="s">
        <v>154</v>
      </c>
      <c r="F90" s="92" t="s">
        <v>184</v>
      </c>
      <c r="G90" s="92" t="s">
        <v>185</v>
      </c>
    </row>
  </sheetData>
  <printOptions gridLines="1"/>
  <pageMargins left="0.70866141732283472" right="0.70866141732283472" top="0.74803149606299213" bottom="0.74803149606299213"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sheetPr>
    <tabColor theme="2" tint="-0.499984740745262"/>
    <pageSetUpPr fitToPage="1"/>
  </sheetPr>
  <dimension ref="B1:N199"/>
  <sheetViews>
    <sheetView showGridLines="0" zoomScaleNormal="100" workbookViewId="0">
      <selection activeCell="B7" sqref="B7"/>
    </sheetView>
  </sheetViews>
  <sheetFormatPr defaultRowHeight="12"/>
  <cols>
    <col min="1" max="1" width="1" style="2" customWidth="1"/>
    <col min="2" max="2" width="47.7109375" style="2" customWidth="1"/>
    <col min="3" max="3" width="13.42578125" style="2" customWidth="1"/>
    <col min="4" max="4" width="11.42578125" style="90" customWidth="1"/>
    <col min="5" max="5" width="16" style="2" customWidth="1"/>
    <col min="6" max="6" width="16.140625" style="2" customWidth="1"/>
    <col min="7" max="7" width="15.28515625" style="2" customWidth="1"/>
    <col min="8" max="8" width="11.7109375" style="2" customWidth="1"/>
    <col min="9" max="9" width="8.140625" style="2" customWidth="1"/>
    <col min="10" max="10" width="10" style="2" customWidth="1"/>
    <col min="11" max="11" width="9.140625" style="2"/>
    <col min="12" max="12" width="19.140625" style="2" customWidth="1"/>
    <col min="13" max="13" width="11.28515625" style="2" bestFit="1" customWidth="1"/>
    <col min="14" max="14" width="16" style="2" customWidth="1"/>
    <col min="15" max="16384" width="9.140625" style="2"/>
  </cols>
  <sheetData>
    <row r="1" spans="2:10" ht="21.75" customHeight="1">
      <c r="B1" s="93" t="s">
        <v>205</v>
      </c>
    </row>
    <row r="2" spans="2:10" ht="21.75" customHeight="1">
      <c r="B2" s="94" t="s">
        <v>208</v>
      </c>
    </row>
    <row r="3" spans="2:10" ht="17.25" thickBot="1">
      <c r="B3" s="1" t="s">
        <v>0</v>
      </c>
      <c r="D3" s="1"/>
    </row>
    <row r="4" spans="2:10">
      <c r="B4" s="3"/>
      <c r="C4" s="4"/>
      <c r="D4" s="5"/>
      <c r="E4" s="4"/>
      <c r="F4" s="4"/>
      <c r="G4" s="4"/>
      <c r="H4" s="4"/>
      <c r="I4" s="4"/>
      <c r="J4" s="6"/>
    </row>
    <row r="5" spans="2:10">
      <c r="B5" s="7" t="s">
        <v>1</v>
      </c>
      <c r="C5" s="95" t="s">
        <v>2</v>
      </c>
      <c r="D5" s="9"/>
      <c r="E5" s="102" t="s">
        <v>3</v>
      </c>
      <c r="F5" s="102"/>
      <c r="G5" s="95" t="s">
        <v>4</v>
      </c>
      <c r="H5" s="102" t="s">
        <v>5</v>
      </c>
      <c r="I5" s="102"/>
      <c r="J5" s="10" t="s">
        <v>6</v>
      </c>
    </row>
    <row r="6" spans="2:10">
      <c r="B6" s="7" t="s">
        <v>7</v>
      </c>
      <c r="C6" s="95" t="s">
        <v>8</v>
      </c>
      <c r="D6" s="9"/>
      <c r="E6" s="103" t="s">
        <v>9</v>
      </c>
      <c r="F6" s="103"/>
      <c r="G6" s="95" t="s">
        <v>10</v>
      </c>
      <c r="H6" s="103" t="s">
        <v>10</v>
      </c>
      <c r="I6" s="103"/>
      <c r="J6" s="10"/>
    </row>
    <row r="7" spans="2:10">
      <c r="B7" s="11" t="s">
        <v>11</v>
      </c>
      <c r="C7" s="12">
        <f>SUM(E7:J7)</f>
        <v>427980</v>
      </c>
      <c r="D7" s="13"/>
      <c r="E7" s="104">
        <f>'TUBA HG 3% OB'!E4</f>
        <v>427980</v>
      </c>
      <c r="F7" s="105"/>
      <c r="G7" s="12"/>
      <c r="H7" s="104"/>
      <c r="I7" s="105"/>
      <c r="J7" s="14"/>
    </row>
    <row r="8" spans="2:10">
      <c r="B8" s="11" t="s">
        <v>12</v>
      </c>
      <c r="C8" s="12">
        <f>SUM(E8:J8)</f>
        <v>10672</v>
      </c>
      <c r="D8" s="13"/>
      <c r="E8" s="104">
        <f>'TUBA HG 3% OB'!E5</f>
        <v>10672</v>
      </c>
      <c r="F8" s="105"/>
      <c r="G8" s="12"/>
      <c r="H8" s="104"/>
      <c r="I8" s="105"/>
      <c r="J8" s="14"/>
    </row>
    <row r="9" spans="2:10">
      <c r="B9" s="11" t="s">
        <v>13</v>
      </c>
      <c r="C9" s="12">
        <f>SUM(E9:J9)</f>
        <v>0</v>
      </c>
      <c r="D9" s="13"/>
      <c r="E9" s="104">
        <f>'TUBA HG 3% OB'!E6</f>
        <v>0</v>
      </c>
      <c r="F9" s="105"/>
      <c r="G9" s="12"/>
      <c r="H9" s="104"/>
      <c r="I9" s="105"/>
      <c r="J9" s="14"/>
    </row>
    <row r="10" spans="2:10" ht="12.75" thickBot="1">
      <c r="B10" s="11" t="s">
        <v>14</v>
      </c>
      <c r="C10" s="15">
        <f>SUM(E10:J10)</f>
        <v>0</v>
      </c>
      <c r="D10" s="13"/>
      <c r="E10" s="106">
        <f>'TUBA HG 3% OB'!E7</f>
        <v>0</v>
      </c>
      <c r="F10" s="107"/>
      <c r="G10" s="15"/>
      <c r="H10" s="106"/>
      <c r="I10" s="107"/>
      <c r="J10" s="16"/>
    </row>
    <row r="11" spans="2:10" ht="12.75" thickBot="1">
      <c r="B11" s="7" t="s">
        <v>15</v>
      </c>
      <c r="C11" s="17">
        <f>SUM(E11:J11)</f>
        <v>438652</v>
      </c>
      <c r="D11" s="96" t="s">
        <v>16</v>
      </c>
      <c r="E11" s="108">
        <f>SUM(E7:F10)</f>
        <v>438652</v>
      </c>
      <c r="F11" s="109"/>
      <c r="G11" s="17">
        <f>SUM(G7:G10)</f>
        <v>0</v>
      </c>
      <c r="H11" s="108">
        <f>SUM(H7:I10)</f>
        <v>0</v>
      </c>
      <c r="I11" s="109"/>
      <c r="J11" s="17">
        <f>SUM(J7:J10)</f>
        <v>0</v>
      </c>
    </row>
    <row r="12" spans="2:10">
      <c r="B12" s="11"/>
      <c r="C12" s="13"/>
      <c r="D12" s="19"/>
      <c r="E12" s="13"/>
      <c r="F12" s="13"/>
      <c r="G12" s="13"/>
      <c r="H12" s="13"/>
      <c r="I12" s="13"/>
      <c r="J12" s="20"/>
    </row>
    <row r="13" spans="2:10">
      <c r="B13" s="7" t="s">
        <v>17</v>
      </c>
      <c r="C13" s="95" t="s">
        <v>2</v>
      </c>
      <c r="D13" s="9"/>
      <c r="E13" s="102" t="s">
        <v>3</v>
      </c>
      <c r="F13" s="102"/>
      <c r="G13" s="95" t="s">
        <v>4</v>
      </c>
      <c r="H13" s="102" t="s">
        <v>5</v>
      </c>
      <c r="I13" s="102"/>
      <c r="J13" s="10" t="s">
        <v>6</v>
      </c>
    </row>
    <row r="14" spans="2:10">
      <c r="B14" s="7" t="s">
        <v>7</v>
      </c>
      <c r="C14" s="95" t="s">
        <v>8</v>
      </c>
      <c r="D14" s="9"/>
      <c r="E14" s="103" t="s">
        <v>9</v>
      </c>
      <c r="F14" s="103"/>
      <c r="G14" s="95" t="s">
        <v>10</v>
      </c>
      <c r="H14" s="103" t="s">
        <v>10</v>
      </c>
      <c r="I14" s="103"/>
      <c r="J14" s="10"/>
    </row>
    <row r="15" spans="2:10">
      <c r="B15" s="11" t="s">
        <v>11</v>
      </c>
      <c r="C15" s="12">
        <f>SUM(E15:J15)</f>
        <v>787324</v>
      </c>
      <c r="D15" s="19"/>
      <c r="E15" s="104">
        <f>'TUBA HG 3% OB'!E11</f>
        <v>787324</v>
      </c>
      <c r="F15" s="105"/>
      <c r="G15" s="12"/>
      <c r="H15" s="104"/>
      <c r="I15" s="105"/>
      <c r="J15" s="14"/>
    </row>
    <row r="16" spans="2:10">
      <c r="B16" s="11" t="s">
        <v>12</v>
      </c>
      <c r="C16" s="12">
        <f>SUM(E16:J16)</f>
        <v>-13028</v>
      </c>
      <c r="D16" s="19"/>
      <c r="E16" s="104">
        <f>'TUBA HG 3% OB'!E12</f>
        <v>-13028</v>
      </c>
      <c r="F16" s="105"/>
      <c r="G16" s="12"/>
      <c r="H16" s="104"/>
      <c r="I16" s="105"/>
      <c r="J16" s="14"/>
    </row>
    <row r="17" spans="2:14">
      <c r="B17" s="11" t="s">
        <v>13</v>
      </c>
      <c r="C17" s="12">
        <f>SUM(E17:J17)</f>
        <v>0</v>
      </c>
      <c r="D17" s="19"/>
      <c r="E17" s="104">
        <f>'TUBA HG 3% OB'!E13</f>
        <v>0</v>
      </c>
      <c r="F17" s="105"/>
      <c r="G17" s="12"/>
      <c r="H17" s="104"/>
      <c r="I17" s="105"/>
      <c r="J17" s="14"/>
    </row>
    <row r="18" spans="2:14" ht="12.75" thickBot="1">
      <c r="B18" s="11" t="s">
        <v>14</v>
      </c>
      <c r="C18" s="15">
        <f>SUM(E18:J18)</f>
        <v>0</v>
      </c>
      <c r="D18" s="19"/>
      <c r="E18" s="106">
        <f>'TUBA HG 3% OB'!E14</f>
        <v>0</v>
      </c>
      <c r="F18" s="107"/>
      <c r="G18" s="15"/>
      <c r="H18" s="104"/>
      <c r="I18" s="105"/>
      <c r="J18" s="16"/>
    </row>
    <row r="19" spans="2:14" ht="12.75" thickBot="1">
      <c r="B19" s="7" t="s">
        <v>18</v>
      </c>
      <c r="C19" s="17">
        <f>SUM(E19:J19)</f>
        <v>774296</v>
      </c>
      <c r="D19" s="96" t="s">
        <v>19</v>
      </c>
      <c r="E19" s="108">
        <f>SUM(E15:F18)</f>
        <v>774296</v>
      </c>
      <c r="F19" s="109"/>
      <c r="G19" s="17">
        <f>SUM(G15:G18)</f>
        <v>0</v>
      </c>
      <c r="H19" s="108">
        <f>SUM(H15:I18)</f>
        <v>0</v>
      </c>
      <c r="I19" s="109"/>
      <c r="J19" s="17">
        <f>SUM(J15:J18)</f>
        <v>0</v>
      </c>
    </row>
    <row r="20" spans="2:14">
      <c r="B20" s="11"/>
      <c r="C20" s="13"/>
      <c r="D20" s="19"/>
      <c r="E20" s="13"/>
      <c r="F20" s="13"/>
      <c r="G20" s="13"/>
      <c r="H20" s="13"/>
      <c r="I20" s="13"/>
      <c r="J20" s="20"/>
    </row>
    <row r="21" spans="2:14">
      <c r="B21" s="7" t="s">
        <v>20</v>
      </c>
      <c r="C21" s="13"/>
      <c r="D21" s="19"/>
      <c r="E21" s="13"/>
      <c r="F21" s="13"/>
      <c r="G21" s="13"/>
      <c r="H21" s="13"/>
      <c r="I21" s="13"/>
      <c r="J21" s="20"/>
    </row>
    <row r="22" spans="2:14">
      <c r="B22" s="7" t="s">
        <v>7</v>
      </c>
      <c r="C22" s="13"/>
      <c r="D22" s="19"/>
      <c r="E22" s="95" t="s">
        <v>21</v>
      </c>
      <c r="F22" s="95" t="s">
        <v>22</v>
      </c>
      <c r="G22" s="95" t="s">
        <v>10</v>
      </c>
      <c r="H22" s="95" t="s">
        <v>23</v>
      </c>
      <c r="I22" s="95" t="s">
        <v>22</v>
      </c>
      <c r="J22" s="20"/>
      <c r="N22" s="21"/>
    </row>
    <row r="23" spans="2:14">
      <c r="B23" s="11" t="s">
        <v>11</v>
      </c>
      <c r="C23" s="12">
        <f>SUM(E23:J23)</f>
        <v>686158</v>
      </c>
      <c r="D23" s="19"/>
      <c r="E23" s="12">
        <f>'TUBA HG 3% OB'!D18</f>
        <v>331429</v>
      </c>
      <c r="F23" s="12">
        <f>'TUBA HG 3% OB'!F18</f>
        <v>354729</v>
      </c>
      <c r="G23" s="12"/>
      <c r="H23" s="12"/>
      <c r="I23" s="12"/>
      <c r="J23" s="14"/>
    </row>
    <row r="24" spans="2:14">
      <c r="B24" s="11" t="s">
        <v>12</v>
      </c>
      <c r="C24" s="12">
        <f>SUM(E24:J24)</f>
        <v>90256</v>
      </c>
      <c r="D24" s="19"/>
      <c r="E24" s="12">
        <f>'TUBA HG 3% OB'!D19</f>
        <v>15895</v>
      </c>
      <c r="F24" s="12">
        <f>'TUBA HG 3% OB'!F19</f>
        <v>74361</v>
      </c>
      <c r="G24" s="12"/>
      <c r="H24" s="12"/>
      <c r="I24" s="12"/>
      <c r="J24" s="14"/>
    </row>
    <row r="25" spans="2:14">
      <c r="B25" s="11" t="s">
        <v>13</v>
      </c>
      <c r="C25" s="12">
        <f>SUM(E25:J25)</f>
        <v>0</v>
      </c>
      <c r="D25" s="19"/>
      <c r="E25" s="12">
        <f>'TUBA HG 3% OB'!D20</f>
        <v>0</v>
      </c>
      <c r="F25" s="12">
        <f>'TUBA HG 3% OB'!F20</f>
        <v>0</v>
      </c>
      <c r="G25" s="12"/>
      <c r="H25" s="12"/>
      <c r="I25" s="12"/>
      <c r="J25" s="14"/>
    </row>
    <row r="26" spans="2:14" ht="12.75" thickBot="1">
      <c r="B26" s="11" t="s">
        <v>14</v>
      </c>
      <c r="C26" s="15">
        <f>SUM(E26:J26)</f>
        <v>0</v>
      </c>
      <c r="D26" s="19"/>
      <c r="E26" s="15">
        <f>'[1]TEE_Option B (081111)  New Vers'!D24</f>
        <v>0</v>
      </c>
      <c r="F26" s="15">
        <f>'[1]TEE_Option B (081111)  New Vers'!E24</f>
        <v>0</v>
      </c>
      <c r="G26" s="15"/>
      <c r="H26" s="15"/>
      <c r="I26" s="15"/>
      <c r="J26" s="16"/>
    </row>
    <row r="27" spans="2:14" ht="12.75" thickBot="1">
      <c r="B27" s="7" t="s">
        <v>24</v>
      </c>
      <c r="C27" s="17">
        <f>SUM(E27:J27)</f>
        <v>776414</v>
      </c>
      <c r="D27" s="96" t="s">
        <v>25</v>
      </c>
      <c r="E27" s="17">
        <f t="shared" ref="E27:J27" si="0">SUM(E23:E26)</f>
        <v>347324</v>
      </c>
      <c r="F27" s="17">
        <f t="shared" si="0"/>
        <v>429090</v>
      </c>
      <c r="G27" s="17">
        <f t="shared" si="0"/>
        <v>0</v>
      </c>
      <c r="H27" s="17">
        <f t="shared" si="0"/>
        <v>0</v>
      </c>
      <c r="I27" s="17">
        <f t="shared" si="0"/>
        <v>0</v>
      </c>
      <c r="J27" s="17">
        <f t="shared" si="0"/>
        <v>0</v>
      </c>
    </row>
    <row r="28" spans="2:14">
      <c r="B28" s="11"/>
      <c r="C28" s="13"/>
      <c r="D28" s="19"/>
      <c r="E28" s="13"/>
      <c r="F28" s="13"/>
      <c r="G28" s="13"/>
      <c r="H28" s="13"/>
      <c r="I28" s="13"/>
      <c r="J28" s="20"/>
    </row>
    <row r="29" spans="2:14">
      <c r="B29" s="7" t="s">
        <v>26</v>
      </c>
      <c r="C29" s="13"/>
      <c r="D29" s="19"/>
      <c r="E29" s="13"/>
      <c r="F29" s="13"/>
      <c r="G29" s="95" t="s">
        <v>10</v>
      </c>
      <c r="H29" s="103" t="s">
        <v>10</v>
      </c>
      <c r="I29" s="103"/>
      <c r="J29" s="20"/>
    </row>
    <row r="30" spans="2:14">
      <c r="B30" s="11" t="s">
        <v>27</v>
      </c>
      <c r="C30" s="12">
        <f>SUM(E30:J30)</f>
        <v>0</v>
      </c>
      <c r="D30" s="19"/>
      <c r="E30" s="104"/>
      <c r="F30" s="105"/>
      <c r="G30" s="12"/>
      <c r="H30" s="104"/>
      <c r="I30" s="105"/>
      <c r="J30" s="14"/>
    </row>
    <row r="31" spans="2:14">
      <c r="B31" s="11" t="s">
        <v>28</v>
      </c>
      <c r="C31" s="12">
        <f>SUM(E31:J31)</f>
        <v>0</v>
      </c>
      <c r="D31" s="19"/>
      <c r="E31" s="104"/>
      <c r="F31" s="105"/>
      <c r="G31" s="12"/>
      <c r="H31" s="104"/>
      <c r="I31" s="105"/>
      <c r="J31" s="14"/>
    </row>
    <row r="32" spans="2:14">
      <c r="B32" s="11" t="s">
        <v>29</v>
      </c>
      <c r="C32" s="12">
        <f>SUM(E32:J32)</f>
        <v>0</v>
      </c>
      <c r="D32" s="19"/>
      <c r="E32" s="104"/>
      <c r="F32" s="105"/>
      <c r="G32" s="12"/>
      <c r="H32" s="104"/>
      <c r="I32" s="105"/>
      <c r="J32" s="14"/>
    </row>
    <row r="33" spans="2:12" ht="12.75" thickBot="1">
      <c r="B33" s="11" t="s">
        <v>30</v>
      </c>
      <c r="C33" s="15">
        <f>SUM(E33:J33)</f>
        <v>0</v>
      </c>
      <c r="D33" s="19"/>
      <c r="E33" s="106"/>
      <c r="F33" s="107"/>
      <c r="G33" s="15"/>
      <c r="H33" s="104"/>
      <c r="I33" s="105"/>
      <c r="J33" s="16"/>
    </row>
    <row r="34" spans="2:12" ht="13.5" customHeight="1" thickBot="1">
      <c r="B34" s="7" t="s">
        <v>24</v>
      </c>
      <c r="C34" s="17">
        <f>SUM(E34:J34)</f>
        <v>0</v>
      </c>
      <c r="D34" s="96" t="s">
        <v>31</v>
      </c>
      <c r="E34" s="108">
        <f>SUM(E30:F33)</f>
        <v>0</v>
      </c>
      <c r="F34" s="109"/>
      <c r="G34" s="17">
        <f>SUM(G30:G33)</f>
        <v>0</v>
      </c>
      <c r="H34" s="108">
        <f>SUM(H30:H33)</f>
        <v>0</v>
      </c>
      <c r="I34" s="109"/>
      <c r="J34" s="17">
        <f>SUM(J30:J33)</f>
        <v>0</v>
      </c>
    </row>
    <row r="35" spans="2:12">
      <c r="B35" s="11"/>
      <c r="C35" s="13"/>
      <c r="D35" s="19"/>
      <c r="E35" s="13"/>
      <c r="F35" s="13"/>
      <c r="G35" s="13"/>
      <c r="H35" s="13"/>
      <c r="I35" s="13"/>
      <c r="J35" s="20"/>
    </row>
    <row r="36" spans="2:12">
      <c r="B36" s="7" t="s">
        <v>32</v>
      </c>
      <c r="C36" s="13"/>
      <c r="D36" s="19"/>
      <c r="E36" s="13"/>
      <c r="F36" s="13"/>
      <c r="G36" s="13"/>
      <c r="H36" s="13"/>
      <c r="I36" s="13"/>
      <c r="J36" s="20"/>
    </row>
    <row r="37" spans="2:12" ht="12.75" thickBot="1">
      <c r="B37" s="11" t="s">
        <v>33</v>
      </c>
      <c r="C37" s="15">
        <f>SUM(E37:J37)</f>
        <v>0</v>
      </c>
      <c r="D37" s="96" t="s">
        <v>34</v>
      </c>
      <c r="E37" s="104"/>
      <c r="F37" s="105"/>
      <c r="G37" s="12"/>
      <c r="H37" s="104"/>
      <c r="I37" s="105"/>
      <c r="J37" s="14"/>
    </row>
    <row r="38" spans="2:12" ht="12.75" thickBot="1">
      <c r="B38" s="7" t="s">
        <v>35</v>
      </c>
      <c r="C38" s="17">
        <f>C27+C34+C37</f>
        <v>776414</v>
      </c>
      <c r="D38" s="110" t="s">
        <v>36</v>
      </c>
      <c r="E38" s="111"/>
      <c r="F38" s="13"/>
      <c r="G38" s="13"/>
      <c r="H38" s="13"/>
      <c r="I38" s="13"/>
      <c r="J38" s="20"/>
    </row>
    <row r="39" spans="2:12">
      <c r="B39" s="11"/>
      <c r="C39" s="13"/>
      <c r="D39" s="13"/>
      <c r="E39" s="13"/>
      <c r="F39" s="13"/>
      <c r="G39" s="13"/>
      <c r="H39" s="13"/>
      <c r="I39" s="13"/>
      <c r="J39" s="20"/>
    </row>
    <row r="40" spans="2:12" ht="12.75" thickBot="1">
      <c r="B40" s="11" t="s">
        <v>8</v>
      </c>
      <c r="C40" s="13"/>
      <c r="D40" s="13"/>
      <c r="E40" s="13"/>
      <c r="F40" s="13"/>
      <c r="G40" s="13"/>
      <c r="H40" s="13"/>
      <c r="I40" s="13"/>
      <c r="J40" s="20"/>
    </row>
    <row r="41" spans="2:12" ht="12.75" thickBot="1">
      <c r="B41" s="22" t="s">
        <v>37</v>
      </c>
      <c r="C41" s="17">
        <f>C11+C19+C38</f>
        <v>1989362</v>
      </c>
      <c r="D41" s="110" t="s">
        <v>38</v>
      </c>
      <c r="E41" s="111"/>
      <c r="F41" s="13"/>
      <c r="G41" s="13"/>
      <c r="H41" s="13"/>
      <c r="I41" s="13"/>
      <c r="J41" s="20"/>
    </row>
    <row r="42" spans="2:12">
      <c r="B42" s="23"/>
      <c r="C42" s="21"/>
      <c r="D42" s="24"/>
      <c r="E42" s="21"/>
      <c r="F42" s="21"/>
      <c r="G42" s="21"/>
      <c r="H42" s="21"/>
      <c r="I42" s="21"/>
      <c r="J42" s="25"/>
    </row>
    <row r="43" spans="2:12" ht="12.75" thickBot="1">
      <c r="B43" s="26"/>
      <c r="C43" s="27" t="s">
        <v>39</v>
      </c>
      <c r="D43" s="28"/>
      <c r="E43" s="29"/>
      <c r="F43" s="29"/>
      <c r="G43" s="29"/>
      <c r="H43" s="29"/>
      <c r="I43" s="29"/>
      <c r="J43" s="30"/>
    </row>
    <row r="44" spans="2:12" ht="18" customHeight="1">
      <c r="C44" s="31"/>
      <c r="D44" s="32"/>
      <c r="E44" s="31"/>
      <c r="F44" s="31"/>
      <c r="G44" s="31"/>
      <c r="H44" s="31"/>
      <c r="I44" s="31"/>
      <c r="J44" s="31"/>
    </row>
    <row r="45" spans="2:12" ht="17.25" thickBot="1">
      <c r="B45" s="1" t="s">
        <v>40</v>
      </c>
      <c r="C45" s="31"/>
      <c r="D45" s="32"/>
      <c r="E45" s="31"/>
      <c r="F45" s="31"/>
      <c r="G45" s="31"/>
      <c r="H45" s="31"/>
      <c r="I45" s="31"/>
      <c r="J45" s="31"/>
    </row>
    <row r="46" spans="2:12" ht="12" customHeight="1">
      <c r="B46" s="33"/>
      <c r="C46" s="34" t="s">
        <v>2</v>
      </c>
      <c r="D46" s="35"/>
      <c r="E46" s="97" t="s">
        <v>3</v>
      </c>
      <c r="F46" s="112" t="s">
        <v>41</v>
      </c>
      <c r="G46" s="112" t="s">
        <v>42</v>
      </c>
      <c r="H46" s="112" t="s">
        <v>43</v>
      </c>
      <c r="I46" s="37"/>
      <c r="J46" s="38"/>
      <c r="K46" s="39"/>
      <c r="L46" s="40"/>
    </row>
    <row r="47" spans="2:12" ht="12" customHeight="1">
      <c r="B47" s="41" t="s">
        <v>44</v>
      </c>
      <c r="C47" s="42" t="s">
        <v>8</v>
      </c>
      <c r="D47" s="99"/>
      <c r="E47" s="98" t="s">
        <v>45</v>
      </c>
      <c r="F47" s="113"/>
      <c r="G47" s="113"/>
      <c r="H47" s="113"/>
      <c r="I47" s="99"/>
      <c r="J47" s="45"/>
      <c r="K47" s="114"/>
      <c r="L47" s="114"/>
    </row>
    <row r="48" spans="2:12" ht="12" customHeight="1">
      <c r="B48" s="46" t="s">
        <v>46</v>
      </c>
      <c r="C48" s="47">
        <f>SUM(E48:H48)</f>
        <v>0</v>
      </c>
      <c r="D48" s="99"/>
      <c r="E48" s="48">
        <f>'TUBA HG 3% OB'!D44</f>
        <v>0</v>
      </c>
      <c r="F48" s="48"/>
      <c r="G48" s="48"/>
      <c r="H48" s="47"/>
      <c r="I48" s="39"/>
      <c r="J48" s="49"/>
      <c r="K48" s="39"/>
      <c r="L48" s="39"/>
    </row>
    <row r="49" spans="2:12" ht="12" customHeight="1">
      <c r="B49" s="46" t="s">
        <v>47</v>
      </c>
      <c r="C49" s="47">
        <f t="shared" ref="C49:C52" si="1">SUM(E49:H49)</f>
        <v>1277</v>
      </c>
      <c r="D49" s="99"/>
      <c r="E49" s="48">
        <f>'TUBA HG 3% OB'!D45</f>
        <v>1277</v>
      </c>
      <c r="F49" s="48"/>
      <c r="G49" s="48"/>
      <c r="H49" s="47"/>
      <c r="I49" s="39"/>
      <c r="J49" s="49"/>
      <c r="K49" s="39"/>
      <c r="L49" s="39"/>
    </row>
    <row r="50" spans="2:12" ht="12" customHeight="1">
      <c r="B50" s="46" t="s">
        <v>48</v>
      </c>
      <c r="C50" s="48">
        <f t="shared" si="1"/>
        <v>57641</v>
      </c>
      <c r="D50" s="50"/>
      <c r="E50" s="48">
        <f>'TUBA HG 3% OB'!C46</f>
        <v>57641</v>
      </c>
      <c r="F50" s="48"/>
      <c r="G50" s="48"/>
      <c r="H50" s="47"/>
      <c r="I50" s="39"/>
      <c r="J50" s="49"/>
      <c r="K50" s="39"/>
      <c r="L50" s="39"/>
    </row>
    <row r="51" spans="2:12" ht="12" customHeight="1">
      <c r="B51" s="46" t="s">
        <v>49</v>
      </c>
      <c r="C51" s="48">
        <f t="shared" si="1"/>
        <v>0</v>
      </c>
      <c r="D51" s="50"/>
      <c r="E51" s="48">
        <v>0</v>
      </c>
      <c r="F51" s="48"/>
      <c r="G51" s="48"/>
      <c r="H51" s="47"/>
      <c r="I51" s="39"/>
      <c r="J51" s="49"/>
      <c r="K51" s="39"/>
      <c r="L51" s="39"/>
    </row>
    <row r="52" spans="2:12" ht="12.75" customHeight="1">
      <c r="B52" s="46" t="s">
        <v>50</v>
      </c>
      <c r="C52" s="47">
        <f t="shared" si="1"/>
        <v>0</v>
      </c>
      <c r="D52" s="99"/>
      <c r="E52" s="48">
        <f>'TUBA HG 3% OB'!D48</f>
        <v>0</v>
      </c>
      <c r="F52" s="48"/>
      <c r="G52" s="48"/>
      <c r="H52" s="47"/>
      <c r="I52" s="39"/>
      <c r="J52" s="49"/>
      <c r="K52" s="39"/>
      <c r="L52" s="39"/>
    </row>
    <row r="53" spans="2:12" ht="12.75" customHeight="1">
      <c r="B53" s="41" t="s">
        <v>51</v>
      </c>
      <c r="C53" s="47">
        <f>SUM(C48:C52)</f>
        <v>58918</v>
      </c>
      <c r="D53" s="51" t="s">
        <v>52</v>
      </c>
      <c r="E53" s="48">
        <f>SUM(E48:E52)</f>
        <v>58918</v>
      </c>
      <c r="F53" s="48"/>
      <c r="G53" s="48"/>
      <c r="H53" s="47"/>
      <c r="I53" s="39"/>
      <c r="J53" s="49"/>
      <c r="K53" s="39"/>
      <c r="L53" s="39"/>
    </row>
    <row r="54" spans="2:12" ht="12" customHeight="1">
      <c r="B54" s="46"/>
      <c r="C54" s="52"/>
      <c r="D54" s="101"/>
      <c r="E54" s="54"/>
      <c r="F54" s="55"/>
      <c r="G54" s="55"/>
      <c r="H54" s="55"/>
      <c r="I54" s="39"/>
      <c r="J54" s="49"/>
      <c r="K54" s="39"/>
      <c r="L54" s="39"/>
    </row>
    <row r="55" spans="2:12">
      <c r="B55" s="41" t="s">
        <v>53</v>
      </c>
      <c r="C55" s="56"/>
      <c r="D55" s="101"/>
      <c r="E55" s="57"/>
      <c r="F55" s="98"/>
      <c r="G55" s="98"/>
      <c r="H55" s="57"/>
      <c r="I55" s="39"/>
      <c r="J55" s="49"/>
      <c r="K55" s="39"/>
      <c r="L55" s="39"/>
    </row>
    <row r="56" spans="2:12" ht="12" customHeight="1">
      <c r="B56" s="46" t="s">
        <v>46</v>
      </c>
      <c r="C56" s="48">
        <f>SUM(E56:H56)</f>
        <v>0</v>
      </c>
      <c r="D56" s="100"/>
      <c r="E56" s="48">
        <f>'TUBA HG 3% OB'!C52</f>
        <v>0</v>
      </c>
      <c r="F56" s="48"/>
      <c r="G56" s="48"/>
      <c r="H56" s="47"/>
      <c r="I56" s="39"/>
      <c r="J56" s="49"/>
      <c r="K56" s="39"/>
      <c r="L56" s="39"/>
    </row>
    <row r="57" spans="2:12" ht="12" customHeight="1">
      <c r="B57" s="46" t="s">
        <v>54</v>
      </c>
      <c r="C57" s="48">
        <f t="shared" ref="C57:C60" si="2">SUM(E57:H57)</f>
        <v>0</v>
      </c>
      <c r="D57" s="100"/>
      <c r="E57" s="48">
        <f>'TUBA HG 3% OB'!C53</f>
        <v>0</v>
      </c>
      <c r="F57" s="48"/>
      <c r="G57" s="48"/>
      <c r="H57" s="47"/>
      <c r="I57" s="39"/>
      <c r="J57" s="49"/>
      <c r="K57" s="39"/>
      <c r="L57" s="39"/>
    </row>
    <row r="58" spans="2:12" ht="12" customHeight="1">
      <c r="B58" s="46" t="s">
        <v>48</v>
      </c>
      <c r="C58" s="48">
        <f t="shared" si="2"/>
        <v>148220</v>
      </c>
      <c r="D58" s="100"/>
      <c r="E58" s="48">
        <f>'TUBA HG 3% OB'!C54</f>
        <v>148220</v>
      </c>
      <c r="F58" s="48"/>
      <c r="G58" s="59"/>
      <c r="H58" s="47"/>
      <c r="I58" s="39"/>
      <c r="J58" s="49"/>
      <c r="K58" s="39"/>
      <c r="L58" s="39"/>
    </row>
    <row r="59" spans="2:12" ht="12" customHeight="1">
      <c r="B59" s="46" t="s">
        <v>49</v>
      </c>
      <c r="C59" s="48">
        <f t="shared" si="2"/>
        <v>0</v>
      </c>
      <c r="D59" s="60"/>
      <c r="E59" s="47">
        <f>'TUBA HG 3% OB'!C55</f>
        <v>0</v>
      </c>
      <c r="F59" s="61"/>
      <c r="G59" s="48"/>
      <c r="H59" s="47"/>
      <c r="I59" s="39"/>
      <c r="J59" s="49"/>
      <c r="K59" s="39"/>
      <c r="L59" s="39"/>
    </row>
    <row r="60" spans="2:12" ht="12" customHeight="1">
      <c r="B60" s="46" t="s">
        <v>50</v>
      </c>
      <c r="C60" s="48">
        <f t="shared" si="2"/>
        <v>0</v>
      </c>
      <c r="D60" s="60"/>
      <c r="E60" s="47">
        <f>'TUBA HG 3% OB'!C56</f>
        <v>0</v>
      </c>
      <c r="F60" s="61"/>
      <c r="G60" s="48"/>
      <c r="H60" s="47"/>
      <c r="I60" s="39"/>
      <c r="J60" s="49"/>
      <c r="K60" s="39"/>
      <c r="L60" s="39"/>
    </row>
    <row r="61" spans="2:12" ht="12.75" customHeight="1">
      <c r="B61" s="46" t="s">
        <v>55</v>
      </c>
      <c r="C61" s="59">
        <f>SUM(C56:C60)</f>
        <v>148220</v>
      </c>
      <c r="D61" s="62" t="s">
        <v>56</v>
      </c>
      <c r="E61" s="47">
        <f>'TUBA HG 3% OB'!C57</f>
        <v>148220</v>
      </c>
      <c r="F61" s="61"/>
      <c r="G61" s="48"/>
      <c r="H61" s="47"/>
      <c r="I61" s="39"/>
      <c r="J61" s="49"/>
      <c r="K61" s="39"/>
      <c r="L61" s="39"/>
    </row>
    <row r="62" spans="2:12" ht="12.75" customHeight="1">
      <c r="B62" s="46" t="s">
        <v>57</v>
      </c>
      <c r="C62" s="52"/>
      <c r="D62" s="101"/>
      <c r="E62" s="55"/>
      <c r="F62" s="55"/>
      <c r="G62" s="55"/>
      <c r="H62" s="55"/>
      <c r="I62" s="39"/>
      <c r="J62" s="49"/>
      <c r="K62" s="39"/>
      <c r="L62" s="39"/>
    </row>
    <row r="63" spans="2:12" ht="13.5" customHeight="1">
      <c r="B63" s="41" t="s">
        <v>58</v>
      </c>
      <c r="C63" s="56"/>
      <c r="D63" s="101"/>
      <c r="E63" s="57"/>
      <c r="F63" s="98"/>
      <c r="G63" s="98"/>
      <c r="H63" s="57"/>
      <c r="I63" s="39"/>
      <c r="J63" s="49"/>
      <c r="K63" s="39"/>
      <c r="L63" s="39"/>
    </row>
    <row r="64" spans="2:12" ht="12.75" customHeight="1">
      <c r="B64" s="46" t="s">
        <v>59</v>
      </c>
      <c r="C64" s="63">
        <f>SUM(E64:H64)</f>
        <v>-10572</v>
      </c>
      <c r="D64" s="64" t="s">
        <v>60</v>
      </c>
      <c r="E64" s="59">
        <f>'TUBA HG 3% OB'!D61</f>
        <v>-10572</v>
      </c>
      <c r="F64" s="48"/>
      <c r="G64" s="48"/>
      <c r="H64" s="48"/>
      <c r="I64" s="65"/>
      <c r="J64" s="49"/>
      <c r="K64" s="39"/>
      <c r="L64" s="39"/>
    </row>
    <row r="65" spans="2:12" ht="12.75" customHeight="1">
      <c r="B65" s="46"/>
      <c r="C65" s="55"/>
      <c r="D65" s="101"/>
      <c r="E65" s="66"/>
      <c r="F65" s="66"/>
      <c r="G65" s="99"/>
      <c r="H65" s="99"/>
      <c r="I65" s="99"/>
      <c r="J65" s="45"/>
      <c r="K65" s="67"/>
      <c r="L65" s="67"/>
    </row>
    <row r="66" spans="2:12" ht="12" customHeight="1">
      <c r="B66" s="41" t="s">
        <v>61</v>
      </c>
      <c r="C66" s="52"/>
      <c r="D66" s="101"/>
      <c r="E66" s="99"/>
      <c r="F66" s="99"/>
      <c r="G66" s="99"/>
      <c r="H66" s="99"/>
      <c r="I66" s="99"/>
      <c r="J66" s="45"/>
      <c r="K66" s="67"/>
      <c r="L66" s="67"/>
    </row>
    <row r="67" spans="2:12" ht="12.75" customHeight="1">
      <c r="B67" s="41" t="s">
        <v>62</v>
      </c>
      <c r="C67" s="63">
        <f>C53+C61</f>
        <v>207138</v>
      </c>
      <c r="D67" s="115" t="s">
        <v>63</v>
      </c>
      <c r="E67" s="116"/>
      <c r="F67" s="99"/>
      <c r="G67" s="99"/>
      <c r="H67" s="99"/>
      <c r="I67" s="99"/>
      <c r="J67" s="68"/>
      <c r="K67" s="67"/>
      <c r="L67" s="69"/>
    </row>
    <row r="68" spans="2:12" ht="12" customHeight="1">
      <c r="B68" s="41" t="s">
        <v>64</v>
      </c>
      <c r="C68" s="70">
        <f>C64</f>
        <v>-10572</v>
      </c>
      <c r="D68" s="125" t="s">
        <v>65</v>
      </c>
      <c r="E68" s="126"/>
      <c r="F68" s="99"/>
      <c r="G68" s="99"/>
      <c r="H68" s="99"/>
      <c r="I68" s="99"/>
      <c r="J68" s="68"/>
      <c r="K68" s="67"/>
      <c r="L68" s="67"/>
    </row>
    <row r="69" spans="2:12" ht="12" customHeight="1">
      <c r="B69" s="46"/>
      <c r="C69" s="66"/>
      <c r="D69" s="114"/>
      <c r="E69" s="114"/>
      <c r="F69" s="99"/>
      <c r="G69" s="99"/>
      <c r="H69" s="99"/>
      <c r="I69" s="99"/>
      <c r="J69" s="68"/>
      <c r="K69" s="67"/>
      <c r="L69" s="67"/>
    </row>
    <row r="70" spans="2:12" ht="12.75" customHeight="1">
      <c r="B70" s="71" t="s">
        <v>66</v>
      </c>
      <c r="C70" s="72"/>
      <c r="D70" s="72"/>
      <c r="E70" s="72"/>
      <c r="F70" s="72"/>
      <c r="G70" s="72"/>
      <c r="H70" s="72"/>
      <c r="I70" s="72"/>
      <c r="J70" s="73"/>
      <c r="K70" s="39"/>
      <c r="L70" s="67"/>
    </row>
    <row r="71" spans="2:12" ht="12" customHeight="1" thickBot="1">
      <c r="B71" s="74" t="s">
        <v>204</v>
      </c>
      <c r="C71" s="75"/>
      <c r="D71" s="75"/>
      <c r="E71" s="75"/>
      <c r="F71" s="75"/>
      <c r="G71" s="75"/>
      <c r="H71" s="75"/>
      <c r="I71" s="75"/>
      <c r="J71" s="76"/>
      <c r="K71" s="39"/>
      <c r="L71" s="67"/>
    </row>
    <row r="72" spans="2:12" ht="18" customHeight="1">
      <c r="C72" s="31"/>
      <c r="D72" s="32"/>
      <c r="E72" s="31"/>
      <c r="F72" s="31"/>
      <c r="G72" s="31"/>
      <c r="H72" s="31"/>
      <c r="I72" s="31"/>
      <c r="J72" s="31"/>
    </row>
    <row r="73" spans="2:12" ht="17.25" thickBot="1">
      <c r="B73" s="1" t="s">
        <v>67</v>
      </c>
      <c r="C73" s="31"/>
      <c r="D73" s="31"/>
      <c r="E73" s="31"/>
      <c r="F73" s="31"/>
      <c r="G73" s="31"/>
      <c r="H73" s="31"/>
      <c r="I73" s="31"/>
      <c r="J73" s="31"/>
    </row>
    <row r="74" spans="2:12" ht="14.25" customHeight="1">
      <c r="B74" s="77"/>
      <c r="C74" s="78"/>
      <c r="D74" s="120"/>
      <c r="E74" s="120"/>
      <c r="F74" s="120"/>
      <c r="G74" s="120"/>
      <c r="H74" s="120"/>
      <c r="I74" s="120"/>
      <c r="J74" s="121"/>
    </row>
    <row r="75" spans="2:12">
      <c r="B75" s="79" t="s">
        <v>68</v>
      </c>
      <c r="C75" s="48"/>
      <c r="D75" s="117" t="s">
        <v>69</v>
      </c>
      <c r="E75" s="118"/>
      <c r="F75" s="118"/>
      <c r="G75" s="118"/>
      <c r="H75" s="118"/>
      <c r="I75" s="118"/>
      <c r="J75" s="119"/>
    </row>
    <row r="76" spans="2:12">
      <c r="B76" s="79" t="s">
        <v>70</v>
      </c>
      <c r="C76" s="80"/>
      <c r="D76" s="117" t="s">
        <v>71</v>
      </c>
      <c r="E76" s="118"/>
      <c r="F76" s="118"/>
      <c r="G76" s="118"/>
      <c r="H76" s="118"/>
      <c r="I76" s="118"/>
      <c r="J76" s="119"/>
    </row>
    <row r="77" spans="2:12">
      <c r="B77" s="79" t="s">
        <v>72</v>
      </c>
      <c r="C77" s="63">
        <f>'TUBA HG 3% OB'!F72</f>
        <v>-2695</v>
      </c>
      <c r="D77" s="117" t="s">
        <v>73</v>
      </c>
      <c r="E77" s="118"/>
      <c r="F77" s="118"/>
      <c r="G77" s="118"/>
      <c r="H77" s="118"/>
      <c r="I77" s="118"/>
      <c r="J77" s="119"/>
    </row>
    <row r="78" spans="2:12">
      <c r="B78" s="81" t="s">
        <v>74</v>
      </c>
      <c r="C78" s="47"/>
      <c r="D78" s="117" t="s">
        <v>75</v>
      </c>
      <c r="E78" s="118"/>
      <c r="F78" s="118"/>
      <c r="G78" s="118"/>
      <c r="H78" s="118"/>
      <c r="I78" s="118"/>
      <c r="J78" s="119"/>
    </row>
    <row r="79" spans="2:12">
      <c r="B79" s="79" t="s">
        <v>76</v>
      </c>
      <c r="C79" s="59">
        <v>23000</v>
      </c>
      <c r="D79" s="117" t="s">
        <v>77</v>
      </c>
      <c r="E79" s="118"/>
      <c r="F79" s="118"/>
      <c r="G79" s="118"/>
      <c r="H79" s="118"/>
      <c r="I79" s="118"/>
      <c r="J79" s="119"/>
    </row>
    <row r="80" spans="2:12" ht="12.75" customHeight="1">
      <c r="B80" s="79" t="s">
        <v>78</v>
      </c>
      <c r="C80" s="70">
        <f>C11</f>
        <v>438652</v>
      </c>
      <c r="D80" s="122" t="s">
        <v>16</v>
      </c>
      <c r="E80" s="123"/>
      <c r="F80" s="123"/>
      <c r="G80" s="123"/>
      <c r="H80" s="123"/>
      <c r="I80" s="123"/>
      <c r="J80" s="124"/>
    </row>
    <row r="81" spans="2:12">
      <c r="B81" s="81" t="s">
        <v>79</v>
      </c>
      <c r="C81" s="82">
        <f>C19</f>
        <v>774296</v>
      </c>
      <c r="D81" s="122" t="s">
        <v>19</v>
      </c>
      <c r="E81" s="123"/>
      <c r="F81" s="123"/>
      <c r="G81" s="123"/>
      <c r="H81" s="123"/>
      <c r="I81" s="123"/>
      <c r="J81" s="124"/>
    </row>
    <row r="82" spans="2:12">
      <c r="B82" s="81" t="s">
        <v>80</v>
      </c>
      <c r="C82" s="63">
        <f>C38</f>
        <v>776414</v>
      </c>
      <c r="D82" s="117" t="s">
        <v>81</v>
      </c>
      <c r="E82" s="118"/>
      <c r="F82" s="118"/>
      <c r="G82" s="118"/>
      <c r="H82" s="118"/>
      <c r="I82" s="118"/>
      <c r="J82" s="119"/>
    </row>
    <row r="83" spans="2:12">
      <c r="B83" s="81" t="s">
        <v>82</v>
      </c>
      <c r="C83" s="63">
        <f>C68</f>
        <v>-10572</v>
      </c>
      <c r="D83" s="117" t="s">
        <v>83</v>
      </c>
      <c r="E83" s="118"/>
      <c r="F83" s="118"/>
      <c r="G83" s="118"/>
      <c r="H83" s="118"/>
      <c r="I83" s="118"/>
      <c r="J83" s="119"/>
    </row>
    <row r="84" spans="2:12">
      <c r="B84" s="79" t="s">
        <v>84</v>
      </c>
      <c r="C84" s="47"/>
      <c r="D84" s="117" t="s">
        <v>85</v>
      </c>
      <c r="E84" s="118"/>
      <c r="F84" s="118"/>
      <c r="G84" s="118"/>
      <c r="H84" s="118"/>
      <c r="I84" s="118"/>
      <c r="J84" s="119"/>
    </row>
    <row r="85" spans="2:12">
      <c r="B85" s="79"/>
      <c r="C85" s="61"/>
      <c r="D85" s="130"/>
      <c r="E85" s="130"/>
      <c r="F85" s="130"/>
      <c r="G85" s="130"/>
      <c r="H85" s="130"/>
      <c r="I85" s="130"/>
      <c r="J85" s="131"/>
    </row>
    <row r="86" spans="2:12">
      <c r="B86" s="81" t="s">
        <v>86</v>
      </c>
      <c r="C86" s="63">
        <f>C75+C76+C77+C78+C79+C80+C81+C82+C84-C83</f>
        <v>2020239</v>
      </c>
      <c r="D86" s="115" t="s">
        <v>87</v>
      </c>
      <c r="E86" s="116"/>
      <c r="F86" s="116"/>
      <c r="G86" s="116"/>
      <c r="H86" s="116"/>
      <c r="I86" s="116"/>
      <c r="J86" s="132"/>
    </row>
    <row r="87" spans="2:12">
      <c r="B87" s="79"/>
      <c r="C87" s="61"/>
      <c r="D87" s="130"/>
      <c r="E87" s="130"/>
      <c r="F87" s="130"/>
      <c r="G87" s="130"/>
      <c r="H87" s="130"/>
      <c r="I87" s="130"/>
      <c r="J87" s="131"/>
    </row>
    <row r="88" spans="2:12">
      <c r="B88" s="79" t="s">
        <v>88</v>
      </c>
      <c r="C88" s="83">
        <f>C67</f>
        <v>207138</v>
      </c>
      <c r="D88" s="133" t="s">
        <v>89</v>
      </c>
      <c r="E88" s="134"/>
      <c r="F88" s="134"/>
      <c r="G88" s="134"/>
      <c r="H88" s="134"/>
      <c r="I88" s="134"/>
      <c r="J88" s="135"/>
    </row>
    <row r="89" spans="2:12">
      <c r="B89" s="79"/>
      <c r="C89" s="61"/>
      <c r="D89" s="130"/>
      <c r="E89" s="130"/>
      <c r="F89" s="130"/>
      <c r="G89" s="130"/>
      <c r="H89" s="130"/>
      <c r="I89" s="130"/>
      <c r="J89" s="131"/>
    </row>
    <row r="90" spans="2:12">
      <c r="B90" s="79" t="s">
        <v>90</v>
      </c>
      <c r="C90" s="63">
        <f>C88</f>
        <v>207138</v>
      </c>
      <c r="D90" s="122" t="s">
        <v>91</v>
      </c>
      <c r="E90" s="123"/>
      <c r="F90" s="123"/>
      <c r="G90" s="123"/>
      <c r="H90" s="123"/>
      <c r="I90" s="123"/>
      <c r="J90" s="124"/>
    </row>
    <row r="91" spans="2:12">
      <c r="B91" s="79"/>
      <c r="C91" s="55"/>
      <c r="D91" s="130"/>
      <c r="E91" s="130"/>
      <c r="F91" s="130"/>
      <c r="G91" s="130"/>
      <c r="H91" s="130"/>
      <c r="I91" s="130"/>
      <c r="J91" s="131"/>
    </row>
    <row r="92" spans="2:12">
      <c r="B92" s="79" t="s">
        <v>92</v>
      </c>
      <c r="C92" s="52"/>
      <c r="D92" s="130"/>
      <c r="E92" s="130"/>
      <c r="F92" s="130"/>
      <c r="G92" s="130"/>
      <c r="H92" s="130"/>
      <c r="I92" s="130"/>
      <c r="J92" s="131"/>
    </row>
    <row r="93" spans="2:12">
      <c r="B93" s="84" t="s">
        <v>93</v>
      </c>
      <c r="C93" s="63">
        <f>C86-C90</f>
        <v>1813101</v>
      </c>
      <c r="D93" s="136" t="s">
        <v>94</v>
      </c>
      <c r="E93" s="137"/>
      <c r="F93" s="137"/>
      <c r="G93" s="137"/>
      <c r="H93" s="137"/>
      <c r="I93" s="137"/>
      <c r="J93" s="138"/>
    </row>
    <row r="94" spans="2:12">
      <c r="B94" s="84" t="s">
        <v>95</v>
      </c>
      <c r="C94" s="85">
        <f>C86/C90</f>
        <v>9.7531066245691278</v>
      </c>
      <c r="D94" s="136" t="s">
        <v>96</v>
      </c>
      <c r="E94" s="137"/>
      <c r="F94" s="137"/>
      <c r="G94" s="137"/>
      <c r="H94" s="137"/>
      <c r="I94" s="137"/>
      <c r="J94" s="138"/>
      <c r="L94" s="86"/>
    </row>
    <row r="95" spans="2:12">
      <c r="B95" s="79"/>
      <c r="C95" s="87"/>
      <c r="D95" s="139"/>
      <c r="E95" s="139"/>
      <c r="F95" s="140"/>
      <c r="G95" s="88"/>
      <c r="H95" s="88"/>
      <c r="I95" s="88"/>
      <c r="J95" s="89"/>
    </row>
    <row r="96" spans="2:12" ht="43.5" customHeight="1" thickBot="1">
      <c r="B96" s="127" t="s">
        <v>97</v>
      </c>
      <c r="C96" s="128"/>
      <c r="D96" s="128"/>
      <c r="E96" s="128"/>
      <c r="F96" s="128"/>
      <c r="G96" s="128"/>
      <c r="H96" s="128"/>
      <c r="I96" s="128"/>
      <c r="J96" s="129"/>
    </row>
    <row r="97" spans="3:10" ht="13.5" customHeight="1">
      <c r="D97" s="2"/>
    </row>
    <row r="98" spans="3:10">
      <c r="C98" s="31"/>
      <c r="D98" s="31"/>
      <c r="E98" s="31"/>
      <c r="F98" s="31"/>
      <c r="G98" s="31"/>
      <c r="H98" s="31"/>
      <c r="I98" s="31"/>
      <c r="J98" s="31"/>
    </row>
    <row r="99" spans="3:10" ht="13.5" customHeight="1">
      <c r="C99" s="31"/>
      <c r="D99" s="31"/>
      <c r="E99" s="31"/>
      <c r="F99" s="31"/>
      <c r="G99" s="31"/>
      <c r="H99" s="31"/>
      <c r="I99" s="31"/>
      <c r="J99" s="31"/>
    </row>
    <row r="100" spans="3:10">
      <c r="C100" s="31"/>
      <c r="D100" s="31"/>
      <c r="E100" s="31"/>
      <c r="F100" s="31"/>
      <c r="G100" s="31"/>
      <c r="H100" s="31"/>
      <c r="I100" s="31"/>
      <c r="J100" s="31"/>
    </row>
    <row r="101" spans="3:10">
      <c r="C101" s="31"/>
      <c r="D101" s="31"/>
      <c r="E101" s="31"/>
      <c r="F101" s="31"/>
      <c r="G101" s="31"/>
      <c r="H101" s="31"/>
      <c r="I101" s="31"/>
      <c r="J101" s="31"/>
    </row>
    <row r="102" spans="3:10">
      <c r="C102" s="31"/>
      <c r="D102" s="31"/>
      <c r="E102" s="31"/>
      <c r="F102" s="31"/>
      <c r="G102" s="31"/>
      <c r="H102" s="31"/>
      <c r="I102" s="31"/>
      <c r="J102" s="31"/>
    </row>
    <row r="103" spans="3:10">
      <c r="C103" s="31"/>
      <c r="D103" s="31"/>
      <c r="E103" s="31"/>
      <c r="F103" s="31"/>
      <c r="G103" s="31"/>
      <c r="H103" s="31"/>
      <c r="I103" s="31"/>
      <c r="J103" s="31"/>
    </row>
    <row r="104" spans="3:10">
      <c r="C104" s="31"/>
      <c r="D104" s="31"/>
      <c r="E104" s="31"/>
      <c r="F104" s="31"/>
      <c r="G104" s="31"/>
      <c r="H104" s="31"/>
      <c r="I104" s="31"/>
      <c r="J104" s="31"/>
    </row>
    <row r="105" spans="3:10">
      <c r="C105" s="31"/>
      <c r="D105" s="31"/>
      <c r="E105" s="31"/>
      <c r="F105" s="31"/>
      <c r="G105" s="31"/>
      <c r="H105" s="31"/>
      <c r="I105" s="31"/>
      <c r="J105" s="31"/>
    </row>
    <row r="106" spans="3:10">
      <c r="C106" s="31"/>
      <c r="D106" s="31"/>
      <c r="E106" s="31"/>
      <c r="F106" s="31"/>
      <c r="G106" s="31"/>
      <c r="H106" s="31"/>
      <c r="I106" s="31"/>
      <c r="J106" s="31"/>
    </row>
    <row r="107" spans="3:10">
      <c r="C107" s="31"/>
      <c r="D107" s="31"/>
      <c r="E107" s="31"/>
      <c r="F107" s="31"/>
      <c r="G107" s="31"/>
      <c r="H107" s="31"/>
      <c r="I107" s="31"/>
      <c r="J107" s="31"/>
    </row>
    <row r="108" spans="3:10">
      <c r="C108" s="31"/>
      <c r="D108" s="31"/>
      <c r="E108" s="31"/>
      <c r="F108" s="31"/>
      <c r="G108" s="31"/>
      <c r="H108" s="31"/>
      <c r="I108" s="31"/>
      <c r="J108" s="31"/>
    </row>
    <row r="109" spans="3:10">
      <c r="C109" s="31"/>
      <c r="D109" s="31"/>
      <c r="E109" s="31"/>
      <c r="F109" s="31"/>
      <c r="G109" s="31"/>
      <c r="H109" s="31"/>
      <c r="I109" s="31"/>
      <c r="J109" s="31"/>
    </row>
    <row r="110" spans="3:10">
      <c r="C110" s="31"/>
      <c r="D110" s="31"/>
      <c r="E110" s="31"/>
      <c r="F110" s="31"/>
      <c r="G110" s="31"/>
      <c r="H110" s="31"/>
      <c r="I110" s="31"/>
      <c r="J110" s="31"/>
    </row>
    <row r="111" spans="3:10">
      <c r="C111" s="31"/>
      <c r="D111" s="32"/>
      <c r="E111" s="31"/>
      <c r="F111" s="31"/>
      <c r="G111" s="31"/>
      <c r="H111" s="31"/>
      <c r="I111" s="31"/>
      <c r="J111" s="31"/>
    </row>
    <row r="112" spans="3:10">
      <c r="C112" s="31"/>
      <c r="D112" s="32"/>
      <c r="E112" s="31"/>
      <c r="F112" s="31"/>
      <c r="G112" s="31"/>
      <c r="H112" s="31"/>
      <c r="I112" s="31"/>
      <c r="J112" s="31"/>
    </row>
    <row r="113" spans="3:10">
      <c r="C113" s="31"/>
      <c r="D113" s="32"/>
      <c r="E113" s="31"/>
      <c r="F113" s="31"/>
      <c r="G113" s="31"/>
      <c r="H113" s="31"/>
      <c r="I113" s="31"/>
      <c r="J113" s="31"/>
    </row>
    <row r="114" spans="3:10">
      <c r="C114" s="31"/>
      <c r="D114" s="32"/>
      <c r="E114" s="31"/>
      <c r="F114" s="31"/>
      <c r="G114" s="31"/>
      <c r="H114" s="31"/>
      <c r="I114" s="31"/>
      <c r="J114" s="31"/>
    </row>
    <row r="115" spans="3:10">
      <c r="C115" s="31"/>
      <c r="D115" s="32"/>
      <c r="E115" s="31"/>
      <c r="F115" s="31"/>
      <c r="G115" s="31"/>
      <c r="H115" s="31"/>
      <c r="I115" s="31"/>
      <c r="J115" s="31"/>
    </row>
    <row r="116" spans="3:10">
      <c r="C116" s="31"/>
      <c r="D116" s="32"/>
      <c r="E116" s="31"/>
      <c r="F116" s="31"/>
      <c r="G116" s="31"/>
      <c r="H116" s="31"/>
      <c r="I116" s="31"/>
      <c r="J116" s="31"/>
    </row>
    <row r="117" spans="3:10">
      <c r="C117" s="31"/>
      <c r="D117" s="32"/>
      <c r="E117" s="31"/>
      <c r="F117" s="31"/>
      <c r="G117" s="31"/>
      <c r="H117" s="31"/>
      <c r="I117" s="31"/>
      <c r="J117" s="31"/>
    </row>
    <row r="118" spans="3:10">
      <c r="C118" s="31"/>
      <c r="D118" s="32"/>
      <c r="E118" s="31"/>
      <c r="F118" s="31"/>
      <c r="G118" s="31"/>
      <c r="H118" s="31"/>
      <c r="I118" s="31"/>
      <c r="J118" s="31"/>
    </row>
    <row r="119" spans="3:10">
      <c r="C119" s="31"/>
      <c r="D119" s="32"/>
      <c r="E119" s="31"/>
      <c r="F119" s="31"/>
      <c r="G119" s="31"/>
      <c r="H119" s="31"/>
      <c r="I119" s="31"/>
      <c r="J119" s="31"/>
    </row>
    <row r="120" spans="3:10">
      <c r="C120" s="31"/>
      <c r="D120" s="32"/>
      <c r="E120" s="31"/>
      <c r="F120" s="31"/>
      <c r="G120" s="31"/>
      <c r="H120" s="31"/>
      <c r="I120" s="31"/>
      <c r="J120" s="31"/>
    </row>
    <row r="121" spans="3:10">
      <c r="C121" s="31"/>
      <c r="D121" s="32"/>
      <c r="E121" s="31"/>
      <c r="F121" s="31"/>
      <c r="G121" s="31"/>
      <c r="H121" s="31"/>
      <c r="I121" s="31"/>
      <c r="J121" s="31"/>
    </row>
    <row r="122" spans="3:10">
      <c r="C122" s="31"/>
      <c r="D122" s="32"/>
      <c r="E122" s="31"/>
      <c r="F122" s="31"/>
      <c r="G122" s="31"/>
      <c r="H122" s="31"/>
      <c r="I122" s="31"/>
      <c r="J122" s="31"/>
    </row>
    <row r="123" spans="3:10">
      <c r="C123" s="31"/>
      <c r="D123" s="32"/>
      <c r="E123" s="31"/>
      <c r="F123" s="31"/>
      <c r="G123" s="31"/>
      <c r="H123" s="31"/>
      <c r="I123" s="31"/>
      <c r="J123" s="31"/>
    </row>
    <row r="124" spans="3:10">
      <c r="C124" s="31"/>
      <c r="D124" s="32"/>
      <c r="E124" s="31"/>
      <c r="F124" s="31"/>
      <c r="G124" s="31"/>
      <c r="H124" s="31"/>
      <c r="I124" s="31"/>
      <c r="J124" s="31"/>
    </row>
    <row r="125" spans="3:10">
      <c r="C125" s="31"/>
      <c r="D125" s="32"/>
      <c r="E125" s="31"/>
      <c r="F125" s="31"/>
      <c r="G125" s="31"/>
      <c r="H125" s="31"/>
      <c r="I125" s="31"/>
      <c r="J125" s="31"/>
    </row>
    <row r="126" spans="3:10">
      <c r="C126" s="31"/>
      <c r="D126" s="32"/>
      <c r="E126" s="31"/>
      <c r="F126" s="31"/>
      <c r="G126" s="31"/>
      <c r="H126" s="31"/>
      <c r="I126" s="31"/>
      <c r="J126" s="31"/>
    </row>
    <row r="127" spans="3:10">
      <c r="C127" s="31"/>
      <c r="D127" s="32"/>
      <c r="E127" s="31"/>
      <c r="F127" s="31"/>
      <c r="G127" s="31"/>
      <c r="H127" s="31"/>
      <c r="I127" s="31"/>
      <c r="J127" s="31"/>
    </row>
    <row r="128" spans="3:10">
      <c r="C128" s="31"/>
      <c r="D128" s="32"/>
      <c r="E128" s="31"/>
      <c r="F128" s="31"/>
      <c r="G128" s="31"/>
      <c r="H128" s="31"/>
      <c r="I128" s="31"/>
      <c r="J128" s="31"/>
    </row>
    <row r="129" spans="3:10">
      <c r="C129" s="31"/>
      <c r="D129" s="32"/>
      <c r="E129" s="31"/>
      <c r="F129" s="31"/>
      <c r="G129" s="31"/>
      <c r="H129" s="31"/>
      <c r="I129" s="31"/>
      <c r="J129" s="31"/>
    </row>
    <row r="130" spans="3:10">
      <c r="C130" s="31"/>
      <c r="D130" s="32"/>
      <c r="E130" s="31"/>
      <c r="F130" s="31"/>
      <c r="G130" s="31"/>
      <c r="H130" s="31"/>
      <c r="I130" s="31"/>
      <c r="J130" s="31"/>
    </row>
    <row r="131" spans="3:10">
      <c r="C131" s="31"/>
      <c r="D131" s="32"/>
      <c r="E131" s="31"/>
      <c r="F131" s="31"/>
      <c r="G131" s="31"/>
      <c r="H131" s="31"/>
      <c r="I131" s="31"/>
      <c r="J131" s="31"/>
    </row>
    <row r="132" spans="3:10">
      <c r="C132" s="31"/>
      <c r="D132" s="32"/>
      <c r="E132" s="31"/>
      <c r="F132" s="31"/>
      <c r="G132" s="31"/>
      <c r="H132" s="31"/>
      <c r="I132" s="31"/>
      <c r="J132" s="31"/>
    </row>
    <row r="133" spans="3:10">
      <c r="C133" s="31"/>
      <c r="D133" s="32"/>
      <c r="E133" s="31"/>
      <c r="F133" s="31"/>
      <c r="G133" s="31"/>
      <c r="H133" s="31"/>
      <c r="I133" s="31"/>
      <c r="J133" s="31"/>
    </row>
    <row r="134" spans="3:10">
      <c r="C134" s="31"/>
      <c r="D134" s="32"/>
      <c r="E134" s="31"/>
      <c r="F134" s="31"/>
      <c r="G134" s="31"/>
      <c r="H134" s="31"/>
      <c r="I134" s="31"/>
      <c r="J134" s="31"/>
    </row>
    <row r="135" spans="3:10">
      <c r="C135" s="31"/>
      <c r="D135" s="32"/>
      <c r="E135" s="31"/>
      <c r="F135" s="31"/>
      <c r="G135" s="31"/>
      <c r="H135" s="31"/>
      <c r="I135" s="31"/>
      <c r="J135" s="31"/>
    </row>
    <row r="136" spans="3:10">
      <c r="C136" s="31"/>
      <c r="D136" s="32"/>
      <c r="E136" s="31"/>
      <c r="F136" s="31"/>
      <c r="G136" s="31"/>
      <c r="H136" s="31"/>
      <c r="I136" s="31"/>
      <c r="J136" s="31"/>
    </row>
    <row r="137" spans="3:10">
      <c r="C137" s="31"/>
      <c r="D137" s="32"/>
      <c r="E137" s="31"/>
      <c r="F137" s="31"/>
      <c r="G137" s="31"/>
      <c r="H137" s="31"/>
      <c r="I137" s="31"/>
      <c r="J137" s="31"/>
    </row>
    <row r="138" spans="3:10">
      <c r="C138" s="31"/>
      <c r="D138" s="32"/>
      <c r="E138" s="31"/>
      <c r="F138" s="31"/>
      <c r="G138" s="31"/>
      <c r="H138" s="31"/>
      <c r="I138" s="31"/>
      <c r="J138" s="31"/>
    </row>
    <row r="139" spans="3:10">
      <c r="C139" s="31"/>
      <c r="D139" s="32"/>
      <c r="E139" s="31"/>
      <c r="F139" s="31"/>
      <c r="G139" s="31"/>
      <c r="H139" s="31"/>
      <c r="I139" s="31"/>
      <c r="J139" s="31"/>
    </row>
    <row r="140" spans="3:10">
      <c r="C140" s="31"/>
      <c r="D140" s="32"/>
      <c r="E140" s="31"/>
      <c r="F140" s="31"/>
      <c r="G140" s="31"/>
      <c r="H140" s="31"/>
      <c r="I140" s="31"/>
      <c r="J140" s="31"/>
    </row>
    <row r="141" spans="3:10">
      <c r="C141" s="31"/>
      <c r="D141" s="32"/>
      <c r="E141" s="31"/>
      <c r="F141" s="31"/>
      <c r="G141" s="31"/>
      <c r="H141" s="31"/>
      <c r="I141" s="31"/>
      <c r="J141" s="31"/>
    </row>
    <row r="142" spans="3:10">
      <c r="C142" s="31"/>
      <c r="D142" s="32"/>
      <c r="E142" s="31"/>
      <c r="F142" s="31"/>
      <c r="G142" s="31"/>
      <c r="H142" s="31"/>
      <c r="I142" s="31"/>
      <c r="J142" s="31"/>
    </row>
    <row r="143" spans="3:10">
      <c r="C143" s="31"/>
      <c r="D143" s="32"/>
      <c r="E143" s="31"/>
      <c r="F143" s="31"/>
      <c r="G143" s="31"/>
      <c r="H143" s="31"/>
      <c r="I143" s="31"/>
      <c r="J143" s="31"/>
    </row>
    <row r="144" spans="3:10">
      <c r="C144" s="31"/>
      <c r="D144" s="32"/>
      <c r="E144" s="31"/>
      <c r="F144" s="31"/>
      <c r="G144" s="31"/>
      <c r="H144" s="31"/>
      <c r="I144" s="31"/>
      <c r="J144" s="31"/>
    </row>
    <row r="145" spans="3:10">
      <c r="C145" s="31"/>
      <c r="D145" s="32"/>
      <c r="E145" s="31"/>
      <c r="F145" s="31"/>
      <c r="G145" s="31"/>
      <c r="H145" s="31"/>
      <c r="I145" s="31"/>
      <c r="J145" s="31"/>
    </row>
    <row r="146" spans="3:10">
      <c r="C146" s="31"/>
      <c r="D146" s="32"/>
      <c r="E146" s="31"/>
      <c r="F146" s="31"/>
      <c r="G146" s="31"/>
      <c r="H146" s="31"/>
      <c r="I146" s="31"/>
      <c r="J146" s="31"/>
    </row>
    <row r="147" spans="3:10">
      <c r="C147" s="31"/>
      <c r="D147" s="32"/>
      <c r="E147" s="31"/>
      <c r="F147" s="31"/>
      <c r="G147" s="31"/>
      <c r="H147" s="31"/>
      <c r="I147" s="31"/>
      <c r="J147" s="31"/>
    </row>
    <row r="148" spans="3:10">
      <c r="C148" s="31"/>
      <c r="D148" s="32"/>
      <c r="E148" s="31"/>
      <c r="F148" s="31"/>
      <c r="G148" s="31"/>
      <c r="H148" s="31"/>
      <c r="I148" s="31"/>
      <c r="J148" s="31"/>
    </row>
    <row r="149" spans="3:10">
      <c r="C149" s="31"/>
      <c r="D149" s="32"/>
      <c r="E149" s="31"/>
      <c r="F149" s="31"/>
      <c r="G149" s="31"/>
      <c r="H149" s="31"/>
      <c r="I149" s="31"/>
      <c r="J149" s="31"/>
    </row>
    <row r="150" spans="3:10">
      <c r="C150" s="31"/>
      <c r="D150" s="32"/>
      <c r="E150" s="31"/>
      <c r="F150" s="31"/>
      <c r="G150" s="31"/>
      <c r="H150" s="31"/>
      <c r="I150" s="31"/>
      <c r="J150" s="31"/>
    </row>
    <row r="151" spans="3:10">
      <c r="C151" s="31"/>
      <c r="D151" s="32"/>
      <c r="E151" s="31"/>
      <c r="F151" s="31"/>
      <c r="G151" s="31"/>
      <c r="H151" s="31"/>
      <c r="I151" s="31"/>
      <c r="J151" s="31"/>
    </row>
    <row r="152" spans="3:10">
      <c r="C152" s="31"/>
      <c r="D152" s="32"/>
      <c r="E152" s="31"/>
      <c r="F152" s="31"/>
      <c r="G152" s="31"/>
      <c r="H152" s="31"/>
      <c r="I152" s="31"/>
      <c r="J152" s="31"/>
    </row>
    <row r="153" spans="3:10">
      <c r="C153" s="31"/>
      <c r="D153" s="32"/>
      <c r="E153" s="31"/>
      <c r="F153" s="31"/>
      <c r="G153" s="31"/>
      <c r="H153" s="31"/>
      <c r="I153" s="31"/>
      <c r="J153" s="31"/>
    </row>
    <row r="154" spans="3:10">
      <c r="C154" s="31"/>
      <c r="D154" s="32"/>
      <c r="E154" s="31"/>
      <c r="F154" s="31"/>
      <c r="G154" s="31"/>
      <c r="H154" s="31"/>
      <c r="I154" s="31"/>
      <c r="J154" s="31"/>
    </row>
    <row r="155" spans="3:10">
      <c r="C155" s="31"/>
      <c r="D155" s="32"/>
      <c r="E155" s="31"/>
      <c r="F155" s="31"/>
      <c r="G155" s="31"/>
      <c r="H155" s="31"/>
      <c r="I155" s="31"/>
      <c r="J155" s="31"/>
    </row>
    <row r="156" spans="3:10">
      <c r="C156" s="31"/>
      <c r="D156" s="32"/>
      <c r="E156" s="31"/>
      <c r="F156" s="31"/>
      <c r="G156" s="31"/>
      <c r="H156" s="31"/>
      <c r="I156" s="31"/>
      <c r="J156" s="31"/>
    </row>
    <row r="157" spans="3:10">
      <c r="C157" s="31"/>
      <c r="D157" s="32"/>
      <c r="E157" s="31"/>
      <c r="F157" s="31"/>
      <c r="G157" s="31"/>
      <c r="H157" s="31"/>
      <c r="I157" s="31"/>
      <c r="J157" s="31"/>
    </row>
    <row r="158" spans="3:10">
      <c r="C158" s="31"/>
      <c r="D158" s="32"/>
      <c r="E158" s="31"/>
      <c r="F158" s="31"/>
      <c r="G158" s="31"/>
      <c r="H158" s="31"/>
      <c r="I158" s="31"/>
      <c r="J158" s="31"/>
    </row>
    <row r="159" spans="3:10">
      <c r="C159" s="31"/>
      <c r="D159" s="32"/>
      <c r="E159" s="31"/>
      <c r="F159" s="31"/>
      <c r="G159" s="31"/>
      <c r="H159" s="31"/>
      <c r="I159" s="31"/>
      <c r="J159" s="31"/>
    </row>
    <row r="160" spans="3:10">
      <c r="C160" s="31"/>
      <c r="D160" s="32"/>
      <c r="E160" s="31"/>
      <c r="F160" s="31"/>
      <c r="G160" s="31"/>
      <c r="H160" s="31"/>
      <c r="I160" s="31"/>
      <c r="J160" s="31"/>
    </row>
    <row r="161" spans="3:10">
      <c r="C161" s="31"/>
      <c r="D161" s="32"/>
      <c r="E161" s="31"/>
      <c r="F161" s="31"/>
      <c r="G161" s="31"/>
      <c r="H161" s="31"/>
      <c r="I161" s="31"/>
      <c r="J161" s="31"/>
    </row>
    <row r="162" spans="3:10">
      <c r="C162" s="31"/>
      <c r="D162" s="32"/>
      <c r="E162" s="31"/>
      <c r="F162" s="31"/>
      <c r="G162" s="31"/>
      <c r="H162" s="31"/>
      <c r="I162" s="31"/>
      <c r="J162" s="31"/>
    </row>
    <row r="163" spans="3:10">
      <c r="C163" s="31"/>
      <c r="D163" s="32"/>
      <c r="E163" s="31"/>
      <c r="F163" s="31"/>
      <c r="G163" s="31"/>
      <c r="H163" s="31"/>
      <c r="I163" s="31"/>
      <c r="J163" s="31"/>
    </row>
    <row r="164" spans="3:10">
      <c r="C164" s="31"/>
      <c r="D164" s="32"/>
      <c r="E164" s="31"/>
      <c r="F164" s="31"/>
      <c r="G164" s="31"/>
      <c r="H164" s="31"/>
      <c r="I164" s="31"/>
      <c r="J164" s="31"/>
    </row>
    <row r="165" spans="3:10">
      <c r="C165" s="31"/>
      <c r="D165" s="32"/>
      <c r="E165" s="31"/>
      <c r="F165" s="31"/>
      <c r="G165" s="31"/>
      <c r="H165" s="31"/>
      <c r="I165" s="31"/>
      <c r="J165" s="31"/>
    </row>
    <row r="166" spans="3:10">
      <c r="C166" s="31"/>
      <c r="D166" s="32"/>
      <c r="E166" s="31"/>
      <c r="F166" s="31"/>
      <c r="G166" s="31"/>
      <c r="H166" s="31"/>
      <c r="I166" s="31"/>
      <c r="J166" s="31"/>
    </row>
    <row r="167" spans="3:10">
      <c r="C167" s="31"/>
      <c r="D167" s="32"/>
      <c r="E167" s="31"/>
      <c r="F167" s="31"/>
      <c r="G167" s="31"/>
      <c r="H167" s="31"/>
      <c r="I167" s="31"/>
      <c r="J167" s="31"/>
    </row>
    <row r="168" spans="3:10">
      <c r="C168" s="31"/>
      <c r="D168" s="32"/>
      <c r="E168" s="31"/>
      <c r="F168" s="31"/>
      <c r="G168" s="31"/>
      <c r="H168" s="31"/>
      <c r="I168" s="31"/>
      <c r="J168" s="31"/>
    </row>
    <row r="169" spans="3:10">
      <c r="C169" s="31"/>
      <c r="D169" s="32"/>
      <c r="E169" s="31"/>
      <c r="F169" s="31"/>
      <c r="G169" s="31"/>
      <c r="H169" s="31"/>
      <c r="I169" s="31"/>
      <c r="J169" s="31"/>
    </row>
    <row r="170" spans="3:10">
      <c r="C170" s="31"/>
      <c r="D170" s="32"/>
      <c r="E170" s="31"/>
      <c r="F170" s="31"/>
      <c r="G170" s="31"/>
      <c r="H170" s="31"/>
      <c r="I170" s="31"/>
      <c r="J170" s="31"/>
    </row>
    <row r="171" spans="3:10">
      <c r="C171" s="31"/>
      <c r="D171" s="32"/>
      <c r="E171" s="31"/>
      <c r="F171" s="31"/>
      <c r="G171" s="31"/>
      <c r="H171" s="31"/>
      <c r="I171" s="31"/>
      <c r="J171" s="31"/>
    </row>
    <row r="172" spans="3:10">
      <c r="C172" s="31"/>
      <c r="D172" s="32"/>
      <c r="E172" s="31"/>
      <c r="F172" s="31"/>
      <c r="G172" s="31"/>
      <c r="H172" s="31"/>
      <c r="I172" s="31"/>
      <c r="J172" s="31"/>
    </row>
    <row r="173" spans="3:10">
      <c r="C173" s="31"/>
      <c r="D173" s="32"/>
      <c r="E173" s="31"/>
      <c r="F173" s="31"/>
      <c r="G173" s="31"/>
      <c r="H173" s="31"/>
      <c r="I173" s="31"/>
      <c r="J173" s="31"/>
    </row>
    <row r="174" spans="3:10">
      <c r="C174" s="31"/>
      <c r="D174" s="32"/>
      <c r="E174" s="31"/>
      <c r="F174" s="31"/>
      <c r="G174" s="31"/>
      <c r="H174" s="31"/>
      <c r="I174" s="31"/>
      <c r="J174" s="31"/>
    </row>
    <row r="175" spans="3:10">
      <c r="C175" s="31"/>
      <c r="D175" s="32"/>
      <c r="E175" s="31"/>
      <c r="F175" s="31"/>
      <c r="G175" s="31"/>
      <c r="H175" s="31"/>
      <c r="I175" s="31"/>
      <c r="J175" s="31"/>
    </row>
    <row r="176" spans="3:10">
      <c r="C176" s="31"/>
      <c r="D176" s="32"/>
      <c r="E176" s="31"/>
      <c r="F176" s="31"/>
      <c r="G176" s="31"/>
      <c r="H176" s="31"/>
      <c r="I176" s="31"/>
      <c r="J176" s="31"/>
    </row>
    <row r="177" spans="3:10">
      <c r="C177" s="31"/>
      <c r="D177" s="32"/>
      <c r="E177" s="31"/>
      <c r="F177" s="31"/>
      <c r="G177" s="31"/>
      <c r="H177" s="31"/>
      <c r="I177" s="31"/>
      <c r="J177" s="31"/>
    </row>
    <row r="178" spans="3:10">
      <c r="C178" s="31"/>
      <c r="D178" s="32"/>
      <c r="E178" s="31"/>
      <c r="F178" s="31"/>
      <c r="G178" s="31"/>
      <c r="H178" s="31"/>
      <c r="I178" s="31"/>
      <c r="J178" s="31"/>
    </row>
    <row r="179" spans="3:10">
      <c r="C179" s="31"/>
      <c r="D179" s="32"/>
      <c r="E179" s="31"/>
      <c r="F179" s="31"/>
      <c r="G179" s="31"/>
      <c r="H179" s="31"/>
      <c r="I179" s="31"/>
      <c r="J179" s="31"/>
    </row>
    <row r="180" spans="3:10">
      <c r="C180" s="31"/>
      <c r="D180" s="32"/>
      <c r="E180" s="31"/>
      <c r="F180" s="31"/>
      <c r="G180" s="31"/>
      <c r="H180" s="31"/>
      <c r="I180" s="31"/>
      <c r="J180" s="31"/>
    </row>
    <row r="181" spans="3:10">
      <c r="C181" s="31"/>
      <c r="D181" s="32"/>
      <c r="E181" s="31"/>
      <c r="F181" s="31"/>
      <c r="G181" s="31"/>
      <c r="H181" s="31"/>
      <c r="I181" s="31"/>
      <c r="J181" s="31"/>
    </row>
    <row r="182" spans="3:10">
      <c r="C182" s="31"/>
      <c r="D182" s="32"/>
      <c r="E182" s="31"/>
      <c r="F182" s="31"/>
      <c r="G182" s="31"/>
      <c r="H182" s="31"/>
      <c r="I182" s="31"/>
      <c r="J182" s="31"/>
    </row>
    <row r="183" spans="3:10">
      <c r="C183" s="31"/>
      <c r="D183" s="32"/>
      <c r="E183" s="31"/>
      <c r="F183" s="31"/>
      <c r="G183" s="31"/>
      <c r="H183" s="31"/>
      <c r="I183" s="31"/>
      <c r="J183" s="31"/>
    </row>
    <row r="184" spans="3:10">
      <c r="C184" s="31"/>
      <c r="D184" s="32"/>
      <c r="E184" s="31"/>
      <c r="F184" s="31"/>
      <c r="G184" s="31"/>
      <c r="H184" s="31"/>
      <c r="I184" s="31"/>
      <c r="J184" s="31"/>
    </row>
    <row r="185" spans="3:10">
      <c r="C185" s="31"/>
      <c r="D185" s="32"/>
      <c r="E185" s="31"/>
      <c r="F185" s="31"/>
      <c r="G185" s="31"/>
      <c r="H185" s="31"/>
      <c r="I185" s="31"/>
      <c r="J185" s="31"/>
    </row>
    <row r="186" spans="3:10">
      <c r="C186" s="31"/>
      <c r="D186" s="32"/>
      <c r="E186" s="31"/>
      <c r="F186" s="31"/>
      <c r="G186" s="31"/>
      <c r="H186" s="31"/>
      <c r="I186" s="31"/>
      <c r="J186" s="31"/>
    </row>
    <row r="187" spans="3:10">
      <c r="C187" s="31"/>
      <c r="D187" s="32"/>
      <c r="E187" s="31"/>
      <c r="F187" s="31"/>
      <c r="G187" s="31"/>
      <c r="H187" s="31"/>
      <c r="I187" s="31"/>
      <c r="J187" s="31"/>
    </row>
    <row r="188" spans="3:10">
      <c r="C188" s="31"/>
      <c r="D188" s="32"/>
      <c r="E188" s="31"/>
      <c r="F188" s="31"/>
      <c r="G188" s="31"/>
      <c r="H188" s="31"/>
      <c r="I188" s="31"/>
      <c r="J188" s="31"/>
    </row>
    <row r="189" spans="3:10">
      <c r="C189" s="31"/>
      <c r="D189" s="32"/>
      <c r="E189" s="31"/>
      <c r="F189" s="31"/>
      <c r="G189" s="31"/>
      <c r="H189" s="31"/>
      <c r="I189" s="31"/>
      <c r="J189" s="31"/>
    </row>
    <row r="190" spans="3:10">
      <c r="C190" s="31"/>
      <c r="D190" s="32"/>
      <c r="E190" s="31"/>
      <c r="F190" s="31"/>
      <c r="G190" s="31"/>
      <c r="H190" s="31"/>
      <c r="I190" s="31"/>
      <c r="J190" s="31"/>
    </row>
    <row r="191" spans="3:10">
      <c r="C191" s="31"/>
      <c r="D191" s="32"/>
      <c r="E191" s="31"/>
      <c r="F191" s="31"/>
      <c r="G191" s="31"/>
      <c r="H191" s="31"/>
      <c r="I191" s="31"/>
      <c r="J191" s="31"/>
    </row>
    <row r="192" spans="3:10">
      <c r="C192" s="31"/>
      <c r="D192" s="32"/>
      <c r="E192" s="31"/>
      <c r="F192" s="31"/>
      <c r="G192" s="31"/>
      <c r="H192" s="31"/>
      <c r="I192" s="31"/>
      <c r="J192" s="31"/>
    </row>
    <row r="193" spans="3:10">
      <c r="C193" s="31"/>
      <c r="D193" s="32"/>
      <c r="E193" s="31"/>
      <c r="F193" s="31"/>
      <c r="G193" s="31"/>
      <c r="H193" s="31"/>
      <c r="I193" s="31"/>
      <c r="J193" s="31"/>
    </row>
    <row r="194" spans="3:10">
      <c r="C194" s="31"/>
      <c r="D194" s="32"/>
      <c r="E194" s="31"/>
      <c r="F194" s="31"/>
      <c r="G194" s="31"/>
      <c r="H194" s="31"/>
      <c r="I194" s="31"/>
      <c r="J194" s="31"/>
    </row>
    <row r="195" spans="3:10">
      <c r="C195" s="31"/>
      <c r="D195" s="32"/>
      <c r="E195" s="31"/>
      <c r="F195" s="31"/>
      <c r="G195" s="31"/>
      <c r="H195" s="31"/>
      <c r="I195" s="31"/>
      <c r="J195" s="31"/>
    </row>
    <row r="196" spans="3:10">
      <c r="C196" s="31"/>
      <c r="D196" s="32"/>
      <c r="E196" s="31"/>
      <c r="F196" s="31"/>
      <c r="G196" s="31"/>
      <c r="H196" s="31"/>
      <c r="I196" s="31"/>
      <c r="J196" s="31"/>
    </row>
    <row r="197" spans="3:10">
      <c r="C197" s="31"/>
      <c r="D197" s="32"/>
      <c r="E197" s="31"/>
      <c r="F197" s="31"/>
      <c r="G197" s="31"/>
      <c r="H197" s="31"/>
      <c r="I197" s="31"/>
      <c r="J197" s="31"/>
    </row>
    <row r="198" spans="3:10">
      <c r="C198" s="31"/>
      <c r="D198" s="32"/>
      <c r="E198" s="31"/>
      <c r="F198" s="31"/>
      <c r="G198" s="31"/>
      <c r="H198" s="31"/>
      <c r="I198" s="31"/>
      <c r="J198" s="31"/>
    </row>
    <row r="199" spans="3:10">
      <c r="C199" s="31"/>
      <c r="D199" s="32"/>
      <c r="E199" s="31"/>
      <c r="F199" s="31"/>
      <c r="G199" s="31"/>
      <c r="H199" s="31"/>
      <c r="I199" s="31"/>
      <c r="J199" s="31"/>
    </row>
  </sheetData>
  <mergeCells count="73">
    <mergeCell ref="E5:F5"/>
    <mergeCell ref="H5:I5"/>
    <mergeCell ref="E6:F6"/>
    <mergeCell ref="H6:I6"/>
    <mergeCell ref="E7:F7"/>
    <mergeCell ref="H7:I7"/>
    <mergeCell ref="E8:F8"/>
    <mergeCell ref="H8:I8"/>
    <mergeCell ref="E9:F9"/>
    <mergeCell ref="H9:I9"/>
    <mergeCell ref="E10:F10"/>
    <mergeCell ref="H10:I10"/>
    <mergeCell ref="E11:F11"/>
    <mergeCell ref="H11:I11"/>
    <mergeCell ref="E13:F13"/>
    <mergeCell ref="H13:I13"/>
    <mergeCell ref="E14:F14"/>
    <mergeCell ref="H14:I14"/>
    <mergeCell ref="E30:F30"/>
    <mergeCell ref="H30:I30"/>
    <mergeCell ref="E15:F15"/>
    <mergeCell ref="H15:I15"/>
    <mergeCell ref="E16:F16"/>
    <mergeCell ref="H16:I16"/>
    <mergeCell ref="E17:F17"/>
    <mergeCell ref="H17:I17"/>
    <mergeCell ref="E18:F18"/>
    <mergeCell ref="H18:I18"/>
    <mergeCell ref="E19:F19"/>
    <mergeCell ref="H19:I19"/>
    <mergeCell ref="H29:I29"/>
    <mergeCell ref="D41:E41"/>
    <mergeCell ref="F46:F47"/>
    <mergeCell ref="G46:G47"/>
    <mergeCell ref="H46:H47"/>
    <mergeCell ref="E31:F31"/>
    <mergeCell ref="H31:I31"/>
    <mergeCell ref="E32:F32"/>
    <mergeCell ref="H32:I32"/>
    <mergeCell ref="E33:F33"/>
    <mergeCell ref="H33:I33"/>
    <mergeCell ref="E34:F34"/>
    <mergeCell ref="H34:I34"/>
    <mergeCell ref="E37:F37"/>
    <mergeCell ref="H37:I37"/>
    <mergeCell ref="D38:E38"/>
    <mergeCell ref="K47:L47"/>
    <mergeCell ref="D67:E67"/>
    <mergeCell ref="D84:J84"/>
    <mergeCell ref="D69:E69"/>
    <mergeCell ref="D74:J74"/>
    <mergeCell ref="D75:J75"/>
    <mergeCell ref="D76:J76"/>
    <mergeCell ref="D77:J77"/>
    <mergeCell ref="D78:J78"/>
    <mergeCell ref="D79:J79"/>
    <mergeCell ref="D80:J80"/>
    <mergeCell ref="D81:J81"/>
    <mergeCell ref="D82:J82"/>
    <mergeCell ref="D83:J83"/>
    <mergeCell ref="D68:E68"/>
    <mergeCell ref="B96:J96"/>
    <mergeCell ref="D85:J85"/>
    <mergeCell ref="D86:J86"/>
    <mergeCell ref="D87:J87"/>
    <mergeCell ref="D88:J88"/>
    <mergeCell ref="D89:J89"/>
    <mergeCell ref="D90:J90"/>
    <mergeCell ref="D91:J91"/>
    <mergeCell ref="D92:J92"/>
    <mergeCell ref="D93:J93"/>
    <mergeCell ref="D94:J94"/>
    <mergeCell ref="D95:F95"/>
  </mergeCells>
  <printOptions horizontalCentered="1"/>
  <pageMargins left="0.59055118110236227" right="0.62992125984251968" top="0.78740157480314965" bottom="0.59055118110236227" header="0.51181102362204722" footer="0.51181102362204722"/>
  <pageSetup paperSize="8" scale="76"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theme="2" tint="-0.499984740745262"/>
    <pageSetUpPr fitToPage="1"/>
  </sheetPr>
  <dimension ref="A1:I90"/>
  <sheetViews>
    <sheetView workbookViewId="0">
      <selection activeCell="J37" sqref="J37"/>
    </sheetView>
  </sheetViews>
  <sheetFormatPr defaultRowHeight="12.75"/>
  <cols>
    <col min="1" max="1" width="39.42578125" style="91" bestFit="1" customWidth="1"/>
    <col min="2" max="9" width="9.140625" style="92"/>
  </cols>
  <sheetData>
    <row r="1" spans="1:5">
      <c r="A1" s="91" t="s">
        <v>98</v>
      </c>
      <c r="B1" s="92" t="s">
        <v>158</v>
      </c>
      <c r="C1" s="92" t="s">
        <v>186</v>
      </c>
      <c r="D1" s="92" t="s">
        <v>187</v>
      </c>
    </row>
    <row r="3" spans="1:5">
      <c r="A3" s="91" t="s">
        <v>99</v>
      </c>
      <c r="B3" s="92" t="s">
        <v>159</v>
      </c>
      <c r="C3" s="92" t="s">
        <v>160</v>
      </c>
      <c r="E3" s="92" t="s">
        <v>100</v>
      </c>
    </row>
    <row r="4" spans="1:5">
      <c r="A4" s="91" t="s">
        <v>101</v>
      </c>
      <c r="C4">
        <v>427980</v>
      </c>
      <c r="D4"/>
      <c r="E4">
        <v>427980</v>
      </c>
    </row>
    <row r="5" spans="1:5">
      <c r="A5" s="91" t="s">
        <v>102</v>
      </c>
      <c r="C5">
        <v>10672</v>
      </c>
      <c r="D5"/>
      <c r="E5">
        <v>10672</v>
      </c>
    </row>
    <row r="6" spans="1:5">
      <c r="A6" s="91" t="s">
        <v>103</v>
      </c>
      <c r="C6">
        <v>0</v>
      </c>
      <c r="D6"/>
      <c r="E6">
        <v>0</v>
      </c>
    </row>
    <row r="7" spans="1:5">
      <c r="A7" s="91" t="s">
        <v>104</v>
      </c>
      <c r="C7">
        <v>0</v>
      </c>
      <c r="D7"/>
      <c r="E7">
        <v>0</v>
      </c>
    </row>
    <row r="8" spans="1:5">
      <c r="A8" s="91" t="s">
        <v>105</v>
      </c>
      <c r="C8">
        <v>438652</v>
      </c>
      <c r="D8"/>
      <c r="E8">
        <v>438652</v>
      </c>
    </row>
    <row r="10" spans="1:5">
      <c r="A10" s="91" t="s">
        <v>106</v>
      </c>
      <c r="B10" s="92" t="s">
        <v>159</v>
      </c>
      <c r="C10" s="92" t="s">
        <v>160</v>
      </c>
      <c r="E10" s="92" t="s">
        <v>100</v>
      </c>
    </row>
    <row r="11" spans="1:5">
      <c r="A11" s="91" t="s">
        <v>101</v>
      </c>
      <c r="C11" s="92">
        <v>787324</v>
      </c>
      <c r="E11" s="92">
        <v>787324</v>
      </c>
    </row>
    <row r="12" spans="1:5">
      <c r="A12" s="91" t="s">
        <v>102</v>
      </c>
      <c r="C12" s="92">
        <v>-13028</v>
      </c>
      <c r="E12" s="92">
        <v>-13028</v>
      </c>
    </row>
    <row r="13" spans="1:5">
      <c r="A13" s="91" t="s">
        <v>103</v>
      </c>
      <c r="C13" s="92">
        <v>0</v>
      </c>
      <c r="E13" s="92">
        <v>0</v>
      </c>
    </row>
    <row r="14" spans="1:5">
      <c r="A14" s="91" t="s">
        <v>104</v>
      </c>
      <c r="C14" s="92">
        <v>0</v>
      </c>
      <c r="E14" s="92">
        <v>0</v>
      </c>
    </row>
    <row r="15" spans="1:5">
      <c r="A15" s="91" t="s">
        <v>107</v>
      </c>
      <c r="C15" s="92">
        <v>774296</v>
      </c>
      <c r="E15" s="92">
        <v>774296</v>
      </c>
    </row>
    <row r="17" spans="1:7">
      <c r="A17" s="91" t="s">
        <v>20</v>
      </c>
      <c r="B17" s="92" t="s">
        <v>159</v>
      </c>
      <c r="C17" s="92" t="s">
        <v>188</v>
      </c>
      <c r="D17" s="92" t="s">
        <v>189</v>
      </c>
      <c r="E17" s="92" t="s">
        <v>100</v>
      </c>
      <c r="F17" s="92" t="s">
        <v>22</v>
      </c>
      <c r="G17" s="92" t="s">
        <v>155</v>
      </c>
    </row>
    <row r="18" spans="1:7">
      <c r="A18" s="91" t="s">
        <v>101</v>
      </c>
      <c r="C18" s="92">
        <v>686158</v>
      </c>
      <c r="D18" s="92">
        <v>331429</v>
      </c>
      <c r="F18" s="92">
        <v>354729</v>
      </c>
    </row>
    <row r="19" spans="1:7">
      <c r="A19" s="91" t="s">
        <v>102</v>
      </c>
      <c r="C19" s="92">
        <v>90256</v>
      </c>
      <c r="D19" s="92">
        <v>15895</v>
      </c>
      <c r="F19" s="92">
        <v>74361</v>
      </c>
    </row>
    <row r="20" spans="1:7">
      <c r="A20" s="91" t="s">
        <v>103</v>
      </c>
      <c r="C20" s="92">
        <v>0</v>
      </c>
      <c r="D20" s="92">
        <v>0</v>
      </c>
      <c r="F20" s="92">
        <v>0</v>
      </c>
    </row>
    <row r="21" spans="1:7">
      <c r="A21" s="91" t="s">
        <v>104</v>
      </c>
      <c r="C21" s="92">
        <v>0</v>
      </c>
      <c r="D21" s="92">
        <v>0</v>
      </c>
      <c r="F21" s="92">
        <v>0</v>
      </c>
    </row>
    <row r="22" spans="1:7">
      <c r="A22" s="91" t="s">
        <v>108</v>
      </c>
      <c r="C22" s="92">
        <v>776413</v>
      </c>
      <c r="D22" s="92">
        <v>347324</v>
      </c>
      <c r="F22" s="92">
        <v>429089</v>
      </c>
    </row>
    <row r="24" spans="1:7">
      <c r="A24" s="91" t="s">
        <v>26</v>
      </c>
    </row>
    <row r="25" spans="1:7">
      <c r="A25" s="91" t="s">
        <v>109</v>
      </c>
      <c r="C25" s="92">
        <v>0</v>
      </c>
      <c r="E25" s="92">
        <v>0</v>
      </c>
    </row>
    <row r="26" spans="1:7">
      <c r="A26" s="91" t="s">
        <v>110</v>
      </c>
      <c r="C26" s="92">
        <v>0</v>
      </c>
      <c r="E26" s="92">
        <v>0</v>
      </c>
    </row>
    <row r="27" spans="1:7">
      <c r="A27" s="91" t="s">
        <v>111</v>
      </c>
      <c r="C27" s="92">
        <v>0</v>
      </c>
      <c r="E27" s="92">
        <v>0</v>
      </c>
    </row>
    <row r="28" spans="1:7">
      <c r="A28" s="91" t="s">
        <v>112</v>
      </c>
      <c r="C28" s="92">
        <v>0</v>
      </c>
      <c r="E28" s="92">
        <v>0</v>
      </c>
    </row>
    <row r="29" spans="1:7">
      <c r="A29" s="91" t="s">
        <v>108</v>
      </c>
      <c r="C29" s="92">
        <v>0</v>
      </c>
      <c r="E29" s="92">
        <v>0</v>
      </c>
    </row>
    <row r="31" spans="1:7">
      <c r="A31" s="91" t="s">
        <v>113</v>
      </c>
    </row>
    <row r="32" spans="1:7">
      <c r="A32" s="91" t="s">
        <v>114</v>
      </c>
      <c r="C32" s="92">
        <v>0</v>
      </c>
      <c r="E32" s="92">
        <v>0</v>
      </c>
    </row>
    <row r="33" spans="1:7">
      <c r="A33" s="91" t="s">
        <v>35</v>
      </c>
      <c r="C33" s="92">
        <v>776413</v>
      </c>
    </row>
    <row r="35" spans="1:7">
      <c r="A35" s="91" t="s">
        <v>8</v>
      </c>
    </row>
    <row r="36" spans="1:7">
      <c r="A36" s="91" t="s">
        <v>115</v>
      </c>
    </row>
    <row r="37" spans="1:7">
      <c r="A37" s="91" t="s">
        <v>116</v>
      </c>
      <c r="C37" s="92">
        <v>1989361</v>
      </c>
    </row>
    <row r="39" spans="1:7">
      <c r="A39" s="91" t="s">
        <v>117</v>
      </c>
      <c r="B39" s="92" t="s">
        <v>161</v>
      </c>
      <c r="C39" s="92" t="s">
        <v>190</v>
      </c>
      <c r="D39" s="92" t="s">
        <v>191</v>
      </c>
      <c r="E39" s="92" t="s">
        <v>118</v>
      </c>
      <c r="F39" s="92" t="s">
        <v>176</v>
      </c>
      <c r="G39" s="92" t="s">
        <v>177</v>
      </c>
    </row>
    <row r="40" spans="1:7">
      <c r="A40" s="91" t="s">
        <v>119</v>
      </c>
      <c r="B40" s="92" t="s">
        <v>162</v>
      </c>
      <c r="C40" s="92" t="s">
        <v>192</v>
      </c>
      <c r="D40" s="92" t="s">
        <v>193</v>
      </c>
      <c r="E40" s="92" t="s">
        <v>120</v>
      </c>
      <c r="F40" s="92" t="s">
        <v>121</v>
      </c>
    </row>
    <row r="42" spans="1:7">
      <c r="A42" s="91" t="s">
        <v>122</v>
      </c>
    </row>
    <row r="43" spans="1:7">
      <c r="A43" s="91" t="s">
        <v>123</v>
      </c>
      <c r="B43" s="92" t="s">
        <v>163</v>
      </c>
      <c r="C43" s="92" t="s">
        <v>164</v>
      </c>
      <c r="D43" s="92" t="s">
        <v>100</v>
      </c>
    </row>
    <row r="44" spans="1:7">
      <c r="A44" s="91" t="s">
        <v>109</v>
      </c>
      <c r="C44" s="92">
        <v>0</v>
      </c>
      <c r="D44" s="92">
        <v>0</v>
      </c>
    </row>
    <row r="45" spans="1:7">
      <c r="A45" s="91" t="s">
        <v>124</v>
      </c>
      <c r="C45" s="92">
        <v>1277</v>
      </c>
      <c r="D45" s="92">
        <v>1277</v>
      </c>
    </row>
    <row r="46" spans="1:7">
      <c r="A46" s="91" t="s">
        <v>125</v>
      </c>
      <c r="C46" s="92">
        <v>57641</v>
      </c>
      <c r="D46" s="92">
        <v>57641</v>
      </c>
    </row>
    <row r="47" spans="1:7">
      <c r="A47" s="91" t="s">
        <v>126</v>
      </c>
      <c r="C47" s="92">
        <v>0</v>
      </c>
      <c r="D47" s="92">
        <v>0</v>
      </c>
    </row>
    <row r="48" spans="1:7">
      <c r="A48" s="91" t="s">
        <v>127</v>
      </c>
      <c r="C48" s="92">
        <v>0</v>
      </c>
      <c r="D48" s="92">
        <v>0</v>
      </c>
    </row>
    <row r="49" spans="1:4">
      <c r="A49" s="91" t="s">
        <v>128</v>
      </c>
      <c r="C49" s="92">
        <v>58918</v>
      </c>
      <c r="D49" s="92">
        <v>58918</v>
      </c>
    </row>
    <row r="51" spans="1:4">
      <c r="A51" s="91" t="s">
        <v>53</v>
      </c>
      <c r="B51" s="92" t="s">
        <v>163</v>
      </c>
      <c r="C51" s="92" t="s">
        <v>164</v>
      </c>
      <c r="D51" s="92" t="s">
        <v>100</v>
      </c>
    </row>
    <row r="52" spans="1:4">
      <c r="A52" s="91" t="s">
        <v>109</v>
      </c>
      <c r="C52" s="92">
        <v>0</v>
      </c>
      <c r="D52" s="92">
        <v>0</v>
      </c>
    </row>
    <row r="53" spans="1:4">
      <c r="A53" s="91" t="s">
        <v>110</v>
      </c>
      <c r="C53" s="92">
        <v>0</v>
      </c>
      <c r="D53" s="92">
        <v>0</v>
      </c>
    </row>
    <row r="54" spans="1:4">
      <c r="A54" s="91" t="s">
        <v>111</v>
      </c>
      <c r="C54" s="92">
        <v>148220</v>
      </c>
      <c r="D54" s="92">
        <v>148220</v>
      </c>
    </row>
    <row r="55" spans="1:4">
      <c r="A55" s="91" t="s">
        <v>126</v>
      </c>
      <c r="C55" s="92">
        <v>0</v>
      </c>
      <c r="D55" s="92">
        <v>0</v>
      </c>
    </row>
    <row r="56" spans="1:4">
      <c r="A56" s="91" t="s">
        <v>127</v>
      </c>
      <c r="C56" s="92">
        <v>0</v>
      </c>
      <c r="D56" s="92">
        <v>0</v>
      </c>
    </row>
    <row r="57" spans="1:4">
      <c r="A57" s="91" t="s">
        <v>128</v>
      </c>
      <c r="C57" s="92">
        <v>148220</v>
      </c>
      <c r="D57" s="92">
        <v>148220</v>
      </c>
    </row>
    <row r="59" spans="1:4">
      <c r="A59" s="91" t="s">
        <v>129</v>
      </c>
      <c r="B59" s="92" t="s">
        <v>130</v>
      </c>
    </row>
    <row r="61" spans="1:4">
      <c r="A61" s="91" t="s">
        <v>131</v>
      </c>
      <c r="C61" s="92">
        <v>-10572</v>
      </c>
      <c r="D61" s="92">
        <v>-10572</v>
      </c>
    </row>
    <row r="63" spans="1:4">
      <c r="A63" s="91" t="s">
        <v>132</v>
      </c>
    </row>
    <row r="64" spans="1:4">
      <c r="A64" s="91" t="s">
        <v>62</v>
      </c>
      <c r="C64" s="92">
        <v>207138</v>
      </c>
      <c r="D64" s="92">
        <v>207138</v>
      </c>
    </row>
    <row r="65" spans="1:7">
      <c r="A65" s="91" t="s">
        <v>64</v>
      </c>
      <c r="C65" s="92">
        <v>-10572</v>
      </c>
      <c r="D65" s="92">
        <v>-10572</v>
      </c>
    </row>
    <row r="67" spans="1:7">
      <c r="A67" s="91" t="s">
        <v>133</v>
      </c>
      <c r="B67" s="92" t="s">
        <v>165</v>
      </c>
      <c r="C67" s="92" t="s">
        <v>194</v>
      </c>
      <c r="D67" s="92" t="s">
        <v>195</v>
      </c>
      <c r="E67" s="92" t="s">
        <v>134</v>
      </c>
      <c r="F67" s="92" t="s">
        <v>178</v>
      </c>
      <c r="G67" s="92" t="s">
        <v>179</v>
      </c>
    </row>
    <row r="68" spans="1:7">
      <c r="A68" s="91" t="s">
        <v>119</v>
      </c>
      <c r="B68" s="92" t="s">
        <v>162</v>
      </c>
      <c r="C68" s="92" t="s">
        <v>192</v>
      </c>
      <c r="D68" s="92" t="s">
        <v>193</v>
      </c>
      <c r="E68" s="92" t="s">
        <v>120</v>
      </c>
      <c r="F68" s="92" t="s">
        <v>121</v>
      </c>
    </row>
    <row r="70" spans="1:7">
      <c r="A70" s="91" t="s">
        <v>135</v>
      </c>
    </row>
    <row r="72" spans="1:7">
      <c r="A72" s="91" t="s">
        <v>136</v>
      </c>
      <c r="F72" s="92">
        <v>-2695</v>
      </c>
    </row>
    <row r="74" spans="1:7">
      <c r="A74" s="91" t="s">
        <v>137</v>
      </c>
      <c r="B74" s="92" t="s">
        <v>166</v>
      </c>
      <c r="C74" s="92" t="s">
        <v>167</v>
      </c>
      <c r="F74" s="92">
        <v>438652</v>
      </c>
    </row>
    <row r="75" spans="1:7">
      <c r="A75" s="91" t="s">
        <v>138</v>
      </c>
      <c r="B75" s="92" t="s">
        <v>139</v>
      </c>
      <c r="F75" s="92">
        <v>774296</v>
      </c>
    </row>
    <row r="76" spans="1:7">
      <c r="A76" s="91" t="s">
        <v>140</v>
      </c>
      <c r="B76" s="92" t="s">
        <v>168</v>
      </c>
      <c r="C76" s="92" t="s">
        <v>169</v>
      </c>
      <c r="F76" s="92">
        <v>776413</v>
      </c>
    </row>
    <row r="77" spans="1:7">
      <c r="A77" s="91" t="s">
        <v>141</v>
      </c>
      <c r="B77" s="92" t="s">
        <v>170</v>
      </c>
      <c r="C77" s="92" t="s">
        <v>171</v>
      </c>
      <c r="F77" s="92">
        <v>10572</v>
      </c>
    </row>
    <row r="78" spans="1:7">
      <c r="A78" s="91" t="s">
        <v>142</v>
      </c>
      <c r="F78" s="92">
        <v>1997238</v>
      </c>
    </row>
    <row r="80" spans="1:7">
      <c r="A80" s="91" t="s">
        <v>62</v>
      </c>
      <c r="F80" s="92">
        <v>207138</v>
      </c>
    </row>
    <row r="81" spans="1:7">
      <c r="A81" s="91" t="s">
        <v>143</v>
      </c>
      <c r="F81" s="92">
        <v>207138</v>
      </c>
    </row>
    <row r="83" spans="1:7">
      <c r="A83" s="91" t="s">
        <v>144</v>
      </c>
    </row>
    <row r="84" spans="1:7">
      <c r="A84" s="91" t="s">
        <v>145</v>
      </c>
      <c r="F84" s="92">
        <v>1790100</v>
      </c>
    </row>
    <row r="85" spans="1:7">
      <c r="A85" s="91" t="s">
        <v>146</v>
      </c>
      <c r="F85" s="92">
        <v>9.6419999999999995</v>
      </c>
    </row>
    <row r="87" spans="1:7">
      <c r="A87" s="91" t="s">
        <v>147</v>
      </c>
      <c r="B87" s="92" t="s">
        <v>172</v>
      </c>
      <c r="C87" s="92" t="s">
        <v>196</v>
      </c>
      <c r="D87" s="92" t="s">
        <v>197</v>
      </c>
      <c r="E87" s="92" t="s">
        <v>151</v>
      </c>
      <c r="F87" s="92" t="s">
        <v>156</v>
      </c>
      <c r="G87" s="92" t="s">
        <v>157</v>
      </c>
    </row>
    <row r="88" spans="1:7">
      <c r="A88" s="91" t="s">
        <v>148</v>
      </c>
      <c r="B88" s="92" t="s">
        <v>173</v>
      </c>
      <c r="C88" s="92" t="s">
        <v>198</v>
      </c>
      <c r="D88" s="92" t="s">
        <v>199</v>
      </c>
      <c r="E88" s="92" t="s">
        <v>152</v>
      </c>
      <c r="F88" s="92" t="s">
        <v>180</v>
      </c>
      <c r="G88" s="92" t="s">
        <v>181</v>
      </c>
    </row>
    <row r="89" spans="1:7">
      <c r="A89" s="91" t="s">
        <v>149</v>
      </c>
      <c r="B89" s="92" t="s">
        <v>174</v>
      </c>
      <c r="C89" s="92" t="s">
        <v>200</v>
      </c>
      <c r="D89" s="92" t="s">
        <v>201</v>
      </c>
      <c r="E89" s="92" t="s">
        <v>153</v>
      </c>
      <c r="F89" s="92" t="s">
        <v>182</v>
      </c>
      <c r="G89" s="92" t="s">
        <v>183</v>
      </c>
    </row>
    <row r="90" spans="1:7">
      <c r="A90" s="91" t="s">
        <v>150</v>
      </c>
      <c r="B90" s="92" t="s">
        <v>175</v>
      </c>
      <c r="C90" s="92" t="s">
        <v>202</v>
      </c>
      <c r="D90" s="92" t="s">
        <v>203</v>
      </c>
      <c r="E90" s="92" t="s">
        <v>154</v>
      </c>
      <c r="F90" s="92" t="s">
        <v>184</v>
      </c>
      <c r="G90" s="92" t="s">
        <v>185</v>
      </c>
    </row>
  </sheetData>
  <printOptions gridLines="1"/>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TEE_A6MARR Core 3% OB</vt:lpstr>
      <vt:lpstr>TUBA Core 3% OB</vt:lpstr>
      <vt:lpstr>TEE_A6MARR LG 3% OB</vt:lpstr>
      <vt:lpstr>TUBA LG 3% OB</vt:lpstr>
      <vt:lpstr>TEE_A6MARR HG 3% OB</vt:lpstr>
      <vt:lpstr>TUBA HG 3% OB</vt:lpstr>
    </vt:vector>
  </TitlesOfParts>
  <Company>Atkins Global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dc:creator>
  <cp:lastModifiedBy>rowl5748</cp:lastModifiedBy>
  <cp:lastPrinted>2012-10-16T09:51:55Z</cp:lastPrinted>
  <dcterms:created xsi:type="dcterms:W3CDTF">2012-04-12T10:56:16Z</dcterms:created>
  <dcterms:modified xsi:type="dcterms:W3CDTF">2014-12-18T12:28:05Z</dcterms:modified>
</cp:coreProperties>
</file>